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102577\OneDrive - Solar A S\General\11 LDD\Data\"/>
    </mc:Choice>
  </mc:AlternateContent>
  <xr:revisionPtr revIDLastSave="0" documentId="8_{B39FEE32-A8B9-464A-9424-122A71FE6BF6}" xr6:coauthVersionLast="47" xr6:coauthVersionMax="47" xr10:uidLastSave="{00000000-0000-0000-0000-000000000000}"/>
  <workbookProtection workbookAlgorithmName="SHA-512" workbookHashValue="qeY3WR0um1W91HqBBzuOR0Ok7B5iIc4IeyvI3It6A8+qFcGti6v+bHCkVAFLnfkO1GY1iCJ8+Gpy+7METc2bVw==" workbookSaltValue="LoLmwmgy7RcrdIVzezEN9w==" workbookSpinCount="100000" lockStructure="1"/>
  <bookViews>
    <workbookView xWindow="-120" yWindow="-120" windowWidth="19440" windowHeight="10440" xr2:uid="{00000000-000D-0000-FFFF-FFFF00000000}"/>
  </bookViews>
  <sheets>
    <sheet name="Calculation sheet - DK" sheetId="6" r:id="rId1"/>
    <sheet name="Calculation sheet - EN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6" l="1"/>
  <c r="N40" i="6"/>
  <c r="M39" i="6"/>
  <c r="M40" i="6"/>
  <c r="L39" i="6"/>
  <c r="L40" i="6"/>
  <c r="K39" i="6"/>
  <c r="K40" i="6"/>
  <c r="J39" i="6"/>
  <c r="J40" i="6"/>
  <c r="I39" i="6"/>
  <c r="I40" i="6"/>
  <c r="H39" i="6"/>
  <c r="H40" i="6"/>
  <c r="G39" i="6"/>
  <c r="G40" i="6"/>
  <c r="F39" i="6"/>
  <c r="F40" i="6"/>
  <c r="E39" i="6"/>
  <c r="E40" i="6" s="1"/>
  <c r="D39" i="6"/>
  <c r="D40" i="6"/>
  <c r="N32" i="6"/>
  <c r="N33" i="6"/>
  <c r="M32" i="6"/>
  <c r="M33" i="6"/>
  <c r="L32" i="6"/>
  <c r="L33" i="6"/>
  <c r="K32" i="6"/>
  <c r="K33" i="6"/>
  <c r="J32" i="6"/>
  <c r="J33" i="6"/>
  <c r="I32" i="6"/>
  <c r="I33" i="6"/>
  <c r="H32" i="6"/>
  <c r="H33" i="6"/>
  <c r="G32" i="6"/>
  <c r="G33" i="6"/>
  <c r="F32" i="6"/>
  <c r="F33" i="6"/>
  <c r="E32" i="6"/>
  <c r="E33" i="6" s="1"/>
  <c r="D32" i="6"/>
  <c r="D33" i="6"/>
  <c r="N25" i="6"/>
  <c r="N26" i="6"/>
  <c r="M25" i="6"/>
  <c r="M26" i="6"/>
  <c r="L25" i="6"/>
  <c r="L26" i="6"/>
  <c r="K25" i="6"/>
  <c r="K26" i="6"/>
  <c r="J25" i="6"/>
  <c r="J26" i="6"/>
  <c r="I25" i="6"/>
  <c r="I26" i="6"/>
  <c r="H25" i="6"/>
  <c r="H26" i="6"/>
  <c r="G25" i="6"/>
  <c r="G26" i="6"/>
  <c r="F25" i="6"/>
  <c r="F26" i="6"/>
  <c r="E25" i="6"/>
  <c r="E26" i="6" s="1"/>
  <c r="D25" i="6"/>
  <c r="D26" i="6"/>
  <c r="N17" i="6"/>
  <c r="N18" i="6"/>
  <c r="M17" i="6"/>
  <c r="M18" i="6"/>
  <c r="L17" i="6"/>
  <c r="L18" i="6"/>
  <c r="K17" i="6"/>
  <c r="K18" i="6"/>
  <c r="J17" i="6"/>
  <c r="J18" i="6"/>
  <c r="I17" i="6"/>
  <c r="I18" i="6"/>
  <c r="H17" i="6"/>
  <c r="H18" i="6"/>
  <c r="G17" i="6"/>
  <c r="G18" i="6"/>
  <c r="F17" i="6"/>
  <c r="F18" i="6"/>
  <c r="E17" i="6"/>
  <c r="E18" i="6" s="1"/>
  <c r="D17" i="6"/>
  <c r="D18" i="6"/>
  <c r="E39" i="1"/>
  <c r="F39" i="1"/>
  <c r="G39" i="1"/>
  <c r="H39" i="1"/>
  <c r="I39" i="1"/>
  <c r="J39" i="1"/>
  <c r="K39" i="1"/>
  <c r="K40" i="1"/>
  <c r="L39" i="1"/>
  <c r="L40" i="1"/>
  <c r="M39" i="1"/>
  <c r="M40" i="1"/>
  <c r="N39" i="1"/>
  <c r="N40" i="1"/>
  <c r="E40" i="1"/>
  <c r="F40" i="1"/>
  <c r="G40" i="1"/>
  <c r="H40" i="1"/>
  <c r="I40" i="1"/>
  <c r="J40" i="1"/>
  <c r="E32" i="1"/>
  <c r="F32" i="1"/>
  <c r="G32" i="1"/>
  <c r="H32" i="1"/>
  <c r="I32" i="1"/>
  <c r="J32" i="1"/>
  <c r="K32" i="1"/>
  <c r="K33" i="1"/>
  <c r="L32" i="1"/>
  <c r="L33" i="1"/>
  <c r="M32" i="1"/>
  <c r="M33" i="1"/>
  <c r="N32" i="1"/>
  <c r="N33" i="1"/>
  <c r="E33" i="1"/>
  <c r="F33" i="1"/>
  <c r="G33" i="1"/>
  <c r="H33" i="1"/>
  <c r="I33" i="1"/>
  <c r="J33" i="1"/>
  <c r="E25" i="1"/>
  <c r="F25" i="1"/>
  <c r="G25" i="1"/>
  <c r="H25" i="1"/>
  <c r="I25" i="1"/>
  <c r="J25" i="1"/>
  <c r="K25" i="1"/>
  <c r="K26" i="1"/>
  <c r="L25" i="1"/>
  <c r="L26" i="1"/>
  <c r="M25" i="1"/>
  <c r="M26" i="1"/>
  <c r="N25" i="1"/>
  <c r="N26" i="1"/>
  <c r="E26" i="1"/>
  <c r="F26" i="1"/>
  <c r="G26" i="1"/>
  <c r="H26" i="1"/>
  <c r="I26" i="1"/>
  <c r="J26" i="1"/>
  <c r="D39" i="1"/>
  <c r="D40" i="1"/>
  <c r="D32" i="1"/>
  <c r="D33" i="1"/>
  <c r="D25" i="1"/>
  <c r="D26" i="1"/>
  <c r="D17" i="1"/>
  <c r="D18" i="1"/>
  <c r="N17" i="1"/>
  <c r="N18" i="1"/>
  <c r="L17" i="1"/>
  <c r="L18" i="1"/>
  <c r="K17" i="1"/>
  <c r="K18" i="1"/>
  <c r="J17" i="1"/>
  <c r="J18" i="1"/>
  <c r="I17" i="1"/>
  <c r="I18" i="1"/>
  <c r="H17" i="1"/>
  <c r="H18" i="1"/>
  <c r="E17" i="1"/>
  <c r="E18" i="1"/>
  <c r="M17" i="1"/>
  <c r="M18" i="1"/>
  <c r="G17" i="1"/>
  <c r="G18" i="1"/>
  <c r="F17" i="1"/>
  <c r="F18" i="1"/>
</calcChain>
</file>

<file path=xl/sharedStrings.xml><?xml version="1.0" encoding="utf-8"?>
<sst xmlns="http://schemas.openxmlformats.org/spreadsheetml/2006/main" count="124" uniqueCount="64">
  <si>
    <t>Cable type:</t>
  </si>
  <si>
    <t>INFRALAN</t>
  </si>
  <si>
    <t>Cabel identification:</t>
  </si>
  <si>
    <t>Brand:</t>
  </si>
  <si>
    <t>Cable Outer Diamter (mm)</t>
  </si>
  <si>
    <t>Cable DCR, (ohm/m)</t>
  </si>
  <si>
    <t>E/F Ventilated</t>
  </si>
  <si>
    <t>Open perforated tray</t>
  </si>
  <si>
    <t>Trunking / Conduits</t>
  </si>
  <si>
    <t>Insulated wall</t>
  </si>
  <si>
    <t>Delta T  Celsius</t>
  </si>
  <si>
    <t>In accordance to EN50174-2:2018.  Fully loaded with 100W type 4 on all cables</t>
  </si>
  <si>
    <t>Kabel DCR, (ohm/m)</t>
  </si>
  <si>
    <t>E/F Ventilerede kabelstige el. lign.</t>
  </si>
  <si>
    <t xml:space="preserve">Åben perforeret kabelbakke </t>
  </si>
  <si>
    <t>Lukket plast/stål/alu kanal</t>
  </si>
  <si>
    <t xml:space="preserve">I isoleret væg. </t>
  </si>
  <si>
    <t>DK-ICD5EUW.305-V1
DK-ICD5EUW.305-V1</t>
  </si>
  <si>
    <t>DK-ICD6FUW.305-V1</t>
  </si>
  <si>
    <t>DK-ICD6AUW.305-V1
DK-ICD6AUW.500-V1</t>
  </si>
  <si>
    <t>DK-ICD6AUXTW.500-V1</t>
  </si>
  <si>
    <t>DK-ICD6AFFW.500-V1</t>
  </si>
  <si>
    <t>DK-ICD6ASFW.500-V1</t>
  </si>
  <si>
    <t>DK-ICD7SFO.500-V1</t>
  </si>
  <si>
    <t>DK-ICIO7SFTP.500</t>
  </si>
  <si>
    <t>Cat.5e U/UTP
Indoor</t>
  </si>
  <si>
    <t>Cat.6 U/UTP
Indoor</t>
  </si>
  <si>
    <t>Cat.6 F/UTP
Indoor</t>
  </si>
  <si>
    <t>Cat.6A U/UTP
Indoor</t>
  </si>
  <si>
    <t>Cat.6A U/UTP XT
Indoor</t>
  </si>
  <si>
    <t>Cat.6A F/FTP
Indoor</t>
  </si>
  <si>
    <t>Cat.6A U/FTP
Indoor</t>
  </si>
  <si>
    <t>Cat.6A S/FTP
Indoor</t>
  </si>
  <si>
    <t>Cat.7 S/FTP
Indoor</t>
  </si>
  <si>
    <t>Cat.7 S/FTP
Indoor/Outdoor</t>
  </si>
  <si>
    <t>99981.500-CPR</t>
  </si>
  <si>
    <t>99978.305-CPR
DK-ICD6AUFW.500-V1</t>
  </si>
  <si>
    <t>DK-ICD6UW.305-V1
DK-ICD6UW.500-V1</t>
  </si>
  <si>
    <t xml:space="preserve">Print ambient temperature : </t>
  </si>
  <si>
    <t>Print number of cabler per. Bundle :</t>
  </si>
  <si>
    <t>I henhold til EN50174-2:2018.  Fuld belastet  - 100W type 4 på alle kabler</t>
  </si>
  <si>
    <t>Varemærke</t>
  </si>
  <si>
    <t>Kabel type</t>
  </si>
  <si>
    <t>Kabel identifikationsnummer :</t>
  </si>
  <si>
    <t xml:space="preserve">Antal kabler pr. bundt 
Afstand mellem bundter er overholdt. </t>
  </si>
  <si>
    <t>Kabel ydre Diamter (mm)</t>
  </si>
  <si>
    <r>
      <t>Omgivelsestemperatur C</t>
    </r>
    <r>
      <rPr>
        <b/>
        <sz val="11"/>
        <color theme="1"/>
        <rFont val="Verdana"/>
        <family val="2"/>
      </rPr>
      <t>°</t>
    </r>
  </si>
  <si>
    <t>Operating Temp. C°</t>
  </si>
  <si>
    <r>
      <t>Ambient temeprature C</t>
    </r>
    <r>
      <rPr>
        <b/>
        <sz val="11"/>
        <color theme="1"/>
        <rFont val="Verdana"/>
        <family val="2"/>
      </rPr>
      <t>°</t>
    </r>
  </si>
  <si>
    <r>
      <t>Operating Temp. C</t>
    </r>
    <r>
      <rPr>
        <b/>
        <sz val="11"/>
        <color theme="1"/>
        <rFont val="Verdana"/>
        <family val="2"/>
      </rPr>
      <t>°</t>
    </r>
  </si>
  <si>
    <t>Indtast antal kabler pr. kabelbundt  :</t>
  </si>
  <si>
    <t xml:space="preserve">Indtast normal omgivelsestemperatur : </t>
  </si>
  <si>
    <t>Installations type E/F:</t>
  </si>
  <si>
    <t>Installations type C:</t>
  </si>
  <si>
    <t>Installations type B:</t>
  </si>
  <si>
    <t>Installations type A:</t>
  </si>
  <si>
    <t>Installation Conditions type E/F:</t>
  </si>
  <si>
    <t>Installation Conditions type A:</t>
  </si>
  <si>
    <t>Installation Conditions type B:</t>
  </si>
  <si>
    <t>Installation Conditions type C:</t>
  </si>
  <si>
    <t>Numbe of cables per. Bundle.
When distance between bundles are kept in accordance to standard</t>
  </si>
  <si>
    <t>El nummer</t>
  </si>
  <si>
    <t xml:space="preserve">INFRALAN kabler, cenelec &amp; iso/iec varmeberegning for INFRALAN kabler. </t>
  </si>
  <si>
    <t>INFRALAN Cables, cenelec &amp; iso/ ies heating calculation for INFRALAN 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</si>
</sst>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#########"/>
  </numFmts>
  <fonts count="8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i/>
      <sz val="11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4" borderId="0" xfId="0" applyFill="1"/>
    <xf numFmtId="0" fontId="0" fillId="4" borderId="0" xfId="0" applyFill="1" applyAlignment="1">
      <alignment horizontal="center"/>
    </xf>
    <xf numFmtId="165" fontId="7" fillId="4" borderId="0" xfId="0" applyNumberFormat="1" applyFont="1" applyFill="1"/>
    <xf numFmtId="165" fontId="7" fillId="0" borderId="0" xfId="0" applyNumberFormat="1" applyFont="1"/>
    <xf numFmtId="0" fontId="0" fillId="4" borderId="0" xfId="0" applyFill="1" applyProtection="1"/>
    <xf numFmtId="0" fontId="0" fillId="0" borderId="0" xfId="0" applyProtection="1"/>
    <xf numFmtId="0" fontId="1" fillId="4" borderId="0" xfId="0" applyFont="1" applyFill="1" applyProtection="1"/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/>
    </xf>
    <xf numFmtId="0" fontId="3" fillId="4" borderId="0" xfId="0" applyFont="1" applyFill="1" applyAlignment="1" applyProtection="1">
      <alignment horizontal="center" wrapText="1"/>
    </xf>
    <xf numFmtId="165" fontId="6" fillId="4" borderId="0" xfId="0" applyNumberFormat="1" applyFont="1" applyFill="1" applyProtection="1"/>
    <xf numFmtId="165" fontId="7" fillId="4" borderId="0" xfId="0" applyNumberFormat="1" applyFont="1" applyFill="1" applyProtection="1"/>
    <xf numFmtId="165" fontId="6" fillId="4" borderId="0" xfId="0" applyNumberFormat="1" applyFont="1" applyFill="1" applyAlignment="1" applyProtection="1">
      <alignment horizontal="center" wrapText="1"/>
    </xf>
    <xf numFmtId="165" fontId="7" fillId="0" borderId="0" xfId="0" applyNumberFormat="1" applyFont="1" applyProtection="1"/>
    <xf numFmtId="0" fontId="0" fillId="4" borderId="0" xfId="0" applyFill="1" applyAlignment="1" applyProtection="1">
      <alignment horizontal="center"/>
    </xf>
    <xf numFmtId="0" fontId="3" fillId="0" borderId="0" xfId="0" applyFont="1" applyFill="1" applyAlignment="1" applyProtection="1">
      <alignment wrapText="1"/>
    </xf>
    <xf numFmtId="164" fontId="0" fillId="4" borderId="0" xfId="0" applyNumberFormat="1" applyFill="1" applyAlignment="1" applyProtection="1">
      <alignment horizontal="center"/>
    </xf>
    <xf numFmtId="0" fontId="3" fillId="0" borderId="0" xfId="0" applyFont="1" applyFill="1" applyProtection="1"/>
    <xf numFmtId="0" fontId="0" fillId="4" borderId="1" xfId="0" applyFill="1" applyBorder="1" applyProtection="1"/>
    <xf numFmtId="0" fontId="0" fillId="4" borderId="2" xfId="0" applyFill="1" applyBorder="1" applyProtection="1"/>
    <xf numFmtId="0" fontId="0" fillId="4" borderId="2" xfId="0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center"/>
    </xf>
    <xf numFmtId="0" fontId="0" fillId="4" borderId="4" xfId="0" applyFill="1" applyBorder="1" applyProtection="1"/>
    <xf numFmtId="0" fontId="0" fillId="4" borderId="0" xfId="0" applyFill="1" applyBorder="1" applyProtection="1"/>
    <xf numFmtId="2" fontId="0" fillId="4" borderId="0" xfId="0" applyNumberFormat="1" applyFill="1" applyBorder="1" applyAlignment="1" applyProtection="1">
      <alignment horizontal="center"/>
    </xf>
    <xf numFmtId="2" fontId="0" fillId="4" borderId="5" xfId="0" applyNumberFormat="1" applyFill="1" applyBorder="1" applyAlignment="1" applyProtection="1">
      <alignment horizontal="center"/>
    </xf>
    <xf numFmtId="0" fontId="3" fillId="0" borderId="0" xfId="0" applyFont="1" applyFill="1" applyBorder="1" applyProtection="1"/>
    <xf numFmtId="2" fontId="3" fillId="2" borderId="0" xfId="0" applyNumberFormat="1" applyFont="1" applyFill="1" applyBorder="1" applyAlignment="1" applyProtection="1">
      <alignment horizontal="center"/>
    </xf>
    <xf numFmtId="2" fontId="3" fillId="2" borderId="5" xfId="0" applyNumberFormat="1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0" fillId="4" borderId="5" xfId="0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0" fillId="4" borderId="6" xfId="0" applyFill="1" applyBorder="1" applyProtection="1"/>
    <xf numFmtId="0" fontId="0" fillId="4" borderId="7" xfId="0" applyFill="1" applyBorder="1" applyProtection="1"/>
    <xf numFmtId="0" fontId="0" fillId="4" borderId="7" xfId="0" applyFill="1" applyBorder="1" applyAlignment="1" applyProtection="1">
      <alignment horizontal="center"/>
    </xf>
    <xf numFmtId="0" fontId="0" fillId="4" borderId="8" xfId="0" applyFill="1" applyBorder="1" applyAlignment="1" applyProtection="1">
      <alignment horizontal="center"/>
    </xf>
    <xf numFmtId="0" fontId="0" fillId="4" borderId="3" xfId="0" applyFill="1" applyBorder="1" applyProtection="1"/>
    <xf numFmtId="0" fontId="0" fillId="0" borderId="0" xfId="0" applyAlignment="1" applyProtection="1">
      <alignment horizontal="center"/>
    </xf>
    <xf numFmtId="0" fontId="0" fillId="4" borderId="5" xfId="0" applyFill="1" applyBorder="1" applyProtection="1"/>
    <xf numFmtId="0" fontId="0" fillId="4" borderId="8" xfId="0" applyFill="1" applyBorder="1" applyProtection="1"/>
    <xf numFmtId="0" fontId="3" fillId="3" borderId="0" xfId="0" applyFont="1" applyFill="1" applyAlignment="1">
      <alignment horizontal="right"/>
    </xf>
    <xf numFmtId="0" fontId="5" fillId="4" borderId="0" xfId="0" applyFont="1" applyFill="1" applyProtection="1"/>
    <xf numFmtId="164" fontId="5" fillId="4" borderId="0" xfId="0" applyNumberFormat="1" applyFont="1" applyFill="1" applyAlignment="1" applyProtection="1">
      <alignment horizontal="center"/>
    </xf>
    <xf numFmtId="0" fontId="5" fillId="4" borderId="0" xfId="0" applyFont="1" applyFill="1" applyAlignment="1" applyProtection="1">
      <alignment horizontal="center"/>
    </xf>
    <xf numFmtId="0" fontId="3" fillId="4" borderId="1" xfId="0" applyFont="1" applyFill="1" applyBorder="1" applyProtection="1"/>
    <xf numFmtId="0" fontId="5" fillId="4" borderId="0" xfId="0" applyFont="1" applyFill="1" applyBorder="1" applyProtection="1"/>
    <xf numFmtId="2" fontId="5" fillId="4" borderId="0" xfId="0" applyNumberFormat="1" applyFont="1" applyFill="1" applyBorder="1" applyAlignment="1" applyProtection="1">
      <alignment horizontal="center"/>
    </xf>
    <xf numFmtId="2" fontId="5" fillId="4" borderId="5" xfId="0" applyNumberFormat="1" applyFont="1" applyFill="1" applyBorder="1" applyAlignment="1" applyProtection="1">
      <alignment horizontal="center"/>
    </xf>
    <xf numFmtId="0" fontId="3" fillId="0" borderId="0" xfId="0" applyFont="1" applyBorder="1" applyProtection="1"/>
    <xf numFmtId="0" fontId="3" fillId="4" borderId="0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15</xdr:row>
      <xdr:rowOff>95251</xdr:rowOff>
    </xdr:from>
    <xdr:to>
      <xdr:col>1</xdr:col>
      <xdr:colOff>1762126</xdr:colOff>
      <xdr:row>20</xdr:row>
      <xdr:rowOff>180523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4A4E1D3A-0246-47B3-9F96-F1B8142A5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8376" y="3095626"/>
          <a:ext cx="1733550" cy="1037772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22</xdr:row>
      <xdr:rowOff>104775</xdr:rowOff>
    </xdr:from>
    <xdr:to>
      <xdr:col>1</xdr:col>
      <xdr:colOff>1447802</xdr:colOff>
      <xdr:row>27</xdr:row>
      <xdr:rowOff>142875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EBC1AABA-D476-46A1-B1BB-47B592358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5526" y="4457700"/>
          <a:ext cx="1362076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29</xdr:row>
      <xdr:rowOff>66824</xdr:rowOff>
    </xdr:from>
    <xdr:to>
      <xdr:col>1</xdr:col>
      <xdr:colOff>1723109</xdr:colOff>
      <xdr:row>34</xdr:row>
      <xdr:rowOff>142304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7A57465E-5EE1-4F76-A414-CF9F0C8EA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6000" y="5772299"/>
          <a:ext cx="1646909" cy="102798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36</xdr:row>
      <xdr:rowOff>161925</xdr:rowOff>
    </xdr:from>
    <xdr:to>
      <xdr:col>1</xdr:col>
      <xdr:colOff>1685925</xdr:colOff>
      <xdr:row>41</xdr:row>
      <xdr:rowOff>23574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C976F598-5D11-4648-8635-B01AD81F4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76474" y="7219950"/>
          <a:ext cx="1619251" cy="814149"/>
        </a:xfrm>
        <a:prstGeom prst="rect">
          <a:avLst/>
        </a:prstGeom>
      </xdr:spPr>
    </xdr:pic>
    <xdr:clientData/>
  </xdr:twoCellAnchor>
  <xdr:twoCellAnchor>
    <xdr:from>
      <xdr:col>1</xdr:col>
      <xdr:colOff>647700</xdr:colOff>
      <xdr:row>37</xdr:row>
      <xdr:rowOff>180974</xdr:rowOff>
    </xdr:from>
    <xdr:to>
      <xdr:col>1</xdr:col>
      <xdr:colOff>914399</xdr:colOff>
      <xdr:row>39</xdr:row>
      <xdr:rowOff>19049</xdr:rowOff>
    </xdr:to>
    <xdr:grpSp>
      <xdr:nvGrpSpPr>
        <xdr:cNvPr id="6" name="Gruppe 5">
          <a:extLst>
            <a:ext uri="{FF2B5EF4-FFF2-40B4-BE49-F238E27FC236}">
              <a16:creationId xmlns:a16="http://schemas.microsoft.com/office/drawing/2014/main" id="{AC9AA3CA-FDFD-4D06-8279-DAEA32E94C7F}"/>
            </a:ext>
          </a:extLst>
        </xdr:cNvPr>
        <xdr:cNvGrpSpPr/>
      </xdr:nvGrpSpPr>
      <xdr:grpSpPr>
        <a:xfrm>
          <a:off x="2862263" y="8205787"/>
          <a:ext cx="266699" cy="219075"/>
          <a:chOff x="4867275" y="8705850"/>
          <a:chExt cx="914400" cy="914400"/>
        </a:xfrm>
      </xdr:grpSpPr>
      <xdr:sp macro="" textlink="">
        <xdr:nvSpPr>
          <xdr:cNvPr id="7" name="Ellipse 6">
            <a:extLst>
              <a:ext uri="{FF2B5EF4-FFF2-40B4-BE49-F238E27FC236}">
                <a16:creationId xmlns:a16="http://schemas.microsoft.com/office/drawing/2014/main" id="{2F874C45-8F4A-A618-758F-B4038825D2D8}"/>
              </a:ext>
            </a:extLst>
          </xdr:cNvPr>
          <xdr:cNvSpPr/>
        </xdr:nvSpPr>
        <xdr:spPr>
          <a:xfrm>
            <a:off x="4867275" y="8705850"/>
            <a:ext cx="914400" cy="914400"/>
          </a:xfrm>
          <a:prstGeom prst="ellipse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8" name="Ellipse 7">
            <a:extLst>
              <a:ext uri="{FF2B5EF4-FFF2-40B4-BE49-F238E27FC236}">
                <a16:creationId xmlns:a16="http://schemas.microsoft.com/office/drawing/2014/main" id="{2AC49EEF-5401-5124-C8E7-A96429A06AF5}"/>
              </a:ext>
            </a:extLst>
          </xdr:cNvPr>
          <xdr:cNvSpPr/>
        </xdr:nvSpPr>
        <xdr:spPr>
          <a:xfrm>
            <a:off x="5362575" y="9143999"/>
            <a:ext cx="285750" cy="276225"/>
          </a:xfrm>
          <a:prstGeom prst="ellipse">
            <a:avLst/>
          </a:prstGeom>
          <a:solidFill>
            <a:schemeClr val="bg1">
              <a:lumMod val="85000"/>
            </a:schemeClr>
          </a:solidFill>
          <a:ln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9" name="Ellipse 8">
            <a:extLst>
              <a:ext uri="{FF2B5EF4-FFF2-40B4-BE49-F238E27FC236}">
                <a16:creationId xmlns:a16="http://schemas.microsoft.com/office/drawing/2014/main" id="{F10FE8F7-C8EF-ED3A-68B0-BAF969AB068D}"/>
              </a:ext>
            </a:extLst>
          </xdr:cNvPr>
          <xdr:cNvSpPr/>
        </xdr:nvSpPr>
        <xdr:spPr>
          <a:xfrm>
            <a:off x="5029200" y="9182100"/>
            <a:ext cx="285750" cy="276225"/>
          </a:xfrm>
          <a:prstGeom prst="ellipse">
            <a:avLst/>
          </a:prstGeom>
          <a:solidFill>
            <a:schemeClr val="bg1">
              <a:lumMod val="85000"/>
            </a:schemeClr>
          </a:solidFill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0" name="Ellipse 9">
            <a:extLst>
              <a:ext uri="{FF2B5EF4-FFF2-40B4-BE49-F238E27FC236}">
                <a16:creationId xmlns:a16="http://schemas.microsoft.com/office/drawing/2014/main" id="{E5CA54B3-D378-F403-0F69-84C100D2B46E}"/>
              </a:ext>
            </a:extLst>
          </xdr:cNvPr>
          <xdr:cNvSpPr/>
        </xdr:nvSpPr>
        <xdr:spPr>
          <a:xfrm>
            <a:off x="5191125" y="8877300"/>
            <a:ext cx="285750" cy="276225"/>
          </a:xfrm>
          <a:prstGeom prst="ellipse">
            <a:avLst/>
          </a:prstGeom>
          <a:solidFill>
            <a:schemeClr val="bg1">
              <a:lumMod val="85000"/>
            </a:schemeClr>
          </a:solidFill>
          <a:ln>
            <a:solidFill>
              <a:schemeClr val="bg2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15</xdr:row>
      <xdr:rowOff>95251</xdr:rowOff>
    </xdr:from>
    <xdr:to>
      <xdr:col>1</xdr:col>
      <xdr:colOff>1762126</xdr:colOff>
      <xdr:row>20</xdr:row>
      <xdr:rowOff>180524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8376" y="2714626"/>
          <a:ext cx="1733550" cy="1037772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22</xdr:row>
      <xdr:rowOff>104775</xdr:rowOff>
    </xdr:from>
    <xdr:to>
      <xdr:col>1</xdr:col>
      <xdr:colOff>1447802</xdr:colOff>
      <xdr:row>27</xdr:row>
      <xdr:rowOff>142874</xdr:rowOff>
    </xdr:to>
    <xdr:pic>
      <xdr:nvPicPr>
        <xdr:cNvPr id="10" name="Billed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5526" y="4057650"/>
          <a:ext cx="1362076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29</xdr:row>
      <xdr:rowOff>66824</xdr:rowOff>
    </xdr:from>
    <xdr:to>
      <xdr:col>1</xdr:col>
      <xdr:colOff>1723109</xdr:colOff>
      <xdr:row>34</xdr:row>
      <xdr:rowOff>142304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6000" y="5353199"/>
          <a:ext cx="1646909" cy="102798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36</xdr:row>
      <xdr:rowOff>161925</xdr:rowOff>
    </xdr:from>
    <xdr:to>
      <xdr:col>1</xdr:col>
      <xdr:colOff>1685925</xdr:colOff>
      <xdr:row>41</xdr:row>
      <xdr:rowOff>23574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76474" y="6781800"/>
          <a:ext cx="1619251" cy="814149"/>
        </a:xfrm>
        <a:prstGeom prst="rect">
          <a:avLst/>
        </a:prstGeom>
      </xdr:spPr>
    </xdr:pic>
    <xdr:clientData/>
  </xdr:twoCellAnchor>
  <xdr:twoCellAnchor>
    <xdr:from>
      <xdr:col>1</xdr:col>
      <xdr:colOff>647700</xdr:colOff>
      <xdr:row>37</xdr:row>
      <xdr:rowOff>180974</xdr:rowOff>
    </xdr:from>
    <xdr:to>
      <xdr:col>1</xdr:col>
      <xdr:colOff>914399</xdr:colOff>
      <xdr:row>39</xdr:row>
      <xdr:rowOff>19049</xdr:rowOff>
    </xdr:to>
    <xdr:grpSp>
      <xdr:nvGrpSpPr>
        <xdr:cNvPr id="6" name="Grup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2859617" y="8203141"/>
          <a:ext cx="266699" cy="219075"/>
          <a:chOff x="4867275" y="8705850"/>
          <a:chExt cx="914400" cy="914400"/>
        </a:xfrm>
      </xdr:grpSpPr>
      <xdr:sp macro="" textlink="">
        <xdr:nvSpPr>
          <xdr:cNvPr id="5" name="Ellipse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4867275" y="8705850"/>
            <a:ext cx="914400" cy="914400"/>
          </a:xfrm>
          <a:prstGeom prst="ellipse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4" name="Ellipse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5362575" y="9143999"/>
            <a:ext cx="285750" cy="276225"/>
          </a:xfrm>
          <a:prstGeom prst="ellipse">
            <a:avLst/>
          </a:prstGeom>
          <a:solidFill>
            <a:schemeClr val="bg1">
              <a:lumMod val="85000"/>
            </a:schemeClr>
          </a:solidFill>
          <a:ln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5" name="Ellipse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5029200" y="9182100"/>
            <a:ext cx="285750" cy="276225"/>
          </a:xfrm>
          <a:prstGeom prst="ellipse">
            <a:avLst/>
          </a:prstGeom>
          <a:solidFill>
            <a:schemeClr val="bg1">
              <a:lumMod val="85000"/>
            </a:schemeClr>
          </a:solidFill>
          <a:ln>
            <a:solidFill>
              <a:schemeClr val="tx2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6" name="Ellipse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5191125" y="8877300"/>
            <a:ext cx="285750" cy="276225"/>
          </a:xfrm>
          <a:prstGeom prst="ellipse">
            <a:avLst/>
          </a:prstGeom>
          <a:solidFill>
            <a:schemeClr val="bg1">
              <a:lumMod val="85000"/>
            </a:schemeClr>
          </a:solidFill>
          <a:ln>
            <a:solidFill>
              <a:schemeClr val="bg2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6D67D-04DA-4A20-888A-669FD4F617CB}">
  <dimension ref="A1:U55"/>
  <sheetViews>
    <sheetView tabSelected="1" topLeftCell="A2" zoomScale="80" zoomScaleNormal="80" workbookViewId="0">
      <selection activeCell="K22" sqref="K22"/>
    </sheetView>
  </sheetViews>
  <sheetFormatPr defaultRowHeight="15" x14ac:dyDescent="0.25"/>
  <cols>
    <col min="1" max="1" width="33.140625" customWidth="1"/>
    <col min="2" max="2" width="26.5703125" customWidth="1"/>
    <col min="3" max="3" width="20.28515625" customWidth="1"/>
    <col min="4" max="4" width="22.5703125" customWidth="1"/>
    <col min="5" max="5" width="21.5703125" customWidth="1"/>
    <col min="6" max="6" width="19.140625" bestFit="1" customWidth="1"/>
    <col min="7" max="7" width="19.85546875" customWidth="1"/>
    <col min="8" max="8" width="21.7109375" bestFit="1" customWidth="1"/>
    <col min="9" max="9" width="20.140625" bestFit="1" customWidth="1"/>
    <col min="10" max="10" width="20" customWidth="1"/>
    <col min="11" max="11" width="20.140625" customWidth="1"/>
    <col min="12" max="12" width="20.28515625" customWidth="1"/>
    <col min="13" max="13" width="15.7109375" customWidth="1"/>
    <col min="14" max="14" width="20" customWidth="1"/>
  </cols>
  <sheetData>
    <row r="1" spans="1:19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9" ht="26.25" x14ac:dyDescent="0.4">
      <c r="A2" s="9" t="s">
        <v>62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3"/>
      <c r="P2" s="3"/>
      <c r="Q2" s="3"/>
      <c r="R2" s="3"/>
      <c r="S2" s="3"/>
    </row>
    <row r="3" spans="1:19" ht="6.7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3"/>
      <c r="P3" s="3"/>
      <c r="Q3" s="3"/>
      <c r="R3" s="3"/>
      <c r="S3" s="3"/>
    </row>
    <row r="4" spans="1:19" x14ac:dyDescent="0.25">
      <c r="A4" s="10" t="s">
        <v>40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3"/>
      <c r="P4" s="3"/>
      <c r="Q4" s="3"/>
      <c r="R4" s="3"/>
      <c r="S4" s="3"/>
    </row>
    <row r="5" spans="1:19" ht="7.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3"/>
      <c r="P5" s="3"/>
      <c r="Q5" s="3"/>
      <c r="R5" s="3"/>
      <c r="S5" s="3"/>
    </row>
    <row r="6" spans="1:19" x14ac:dyDescent="0.25">
      <c r="A6" s="10" t="s">
        <v>41</v>
      </c>
      <c r="B6" s="7"/>
      <c r="C6" s="7"/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1</v>
      </c>
      <c r="O6" s="3"/>
      <c r="P6" s="3"/>
      <c r="Q6" s="3"/>
      <c r="R6" s="3"/>
      <c r="S6" s="3"/>
    </row>
    <row r="7" spans="1:19" ht="30" x14ac:dyDescent="0.25">
      <c r="A7" s="10" t="s">
        <v>42</v>
      </c>
      <c r="B7" s="7"/>
      <c r="C7" s="7"/>
      <c r="D7" s="12" t="s">
        <v>25</v>
      </c>
      <c r="E7" s="12" t="s">
        <v>26</v>
      </c>
      <c r="F7" s="12" t="s">
        <v>27</v>
      </c>
      <c r="G7" s="12" t="s">
        <v>28</v>
      </c>
      <c r="H7" s="12" t="s">
        <v>29</v>
      </c>
      <c r="I7" s="12" t="s">
        <v>30</v>
      </c>
      <c r="J7" s="12" t="s">
        <v>31</v>
      </c>
      <c r="K7" s="12" t="s">
        <v>32</v>
      </c>
      <c r="L7" s="12" t="s">
        <v>33</v>
      </c>
      <c r="M7" s="12" t="s">
        <v>33</v>
      </c>
      <c r="N7" s="12" t="s">
        <v>34</v>
      </c>
      <c r="O7" s="3"/>
      <c r="P7" s="3"/>
      <c r="Q7" s="3"/>
      <c r="R7" s="3"/>
      <c r="S7" s="3"/>
    </row>
    <row r="8" spans="1:19" s="6" customFormat="1" x14ac:dyDescent="0.25">
      <c r="A8" s="13" t="s">
        <v>61</v>
      </c>
      <c r="B8" s="14"/>
      <c r="C8" s="14"/>
      <c r="D8" s="15">
        <v>883201262</v>
      </c>
      <c r="E8" s="15">
        <v>883201204</v>
      </c>
      <c r="F8" s="15">
        <v>883201181</v>
      </c>
      <c r="G8" s="15">
        <v>883201165</v>
      </c>
      <c r="H8" s="15"/>
      <c r="I8" s="15">
        <v>883201194</v>
      </c>
      <c r="J8" s="15">
        <v>810000639</v>
      </c>
      <c r="K8" s="15"/>
      <c r="L8" s="15">
        <v>5483508470</v>
      </c>
      <c r="M8" s="15"/>
      <c r="N8" s="15">
        <v>810000725</v>
      </c>
      <c r="O8" s="5"/>
      <c r="P8" s="5"/>
      <c r="Q8" s="5"/>
      <c r="R8" s="5"/>
      <c r="S8" s="5"/>
    </row>
    <row r="9" spans="1:19" s="6" customFormat="1" x14ac:dyDescent="0.25">
      <c r="A9" s="13" t="s">
        <v>61</v>
      </c>
      <c r="B9" s="14"/>
      <c r="C9" s="14"/>
      <c r="D9" s="15"/>
      <c r="E9" s="15">
        <v>883201217</v>
      </c>
      <c r="F9" s="15"/>
      <c r="G9" s="15">
        <v>883201233</v>
      </c>
      <c r="H9" s="15"/>
      <c r="I9" s="15"/>
      <c r="J9" s="15">
        <v>883201152</v>
      </c>
      <c r="K9" s="15"/>
      <c r="L9" s="15"/>
      <c r="M9" s="15"/>
      <c r="N9" s="15"/>
      <c r="O9" s="5"/>
      <c r="P9" s="5"/>
      <c r="Q9" s="5"/>
      <c r="R9" s="5"/>
      <c r="S9" s="5"/>
    </row>
    <row r="10" spans="1:19" ht="45" x14ac:dyDescent="0.25">
      <c r="A10" s="10" t="s">
        <v>43</v>
      </c>
      <c r="B10" s="7"/>
      <c r="C10" s="7"/>
      <c r="D10" s="12" t="s">
        <v>17</v>
      </c>
      <c r="E10" s="12" t="s">
        <v>37</v>
      </c>
      <c r="F10" s="11" t="s">
        <v>18</v>
      </c>
      <c r="G10" s="12" t="s">
        <v>19</v>
      </c>
      <c r="H10" s="11" t="s">
        <v>20</v>
      </c>
      <c r="I10" s="11" t="s">
        <v>21</v>
      </c>
      <c r="J10" s="12" t="s">
        <v>36</v>
      </c>
      <c r="K10" s="11" t="s">
        <v>22</v>
      </c>
      <c r="L10" s="11" t="s">
        <v>23</v>
      </c>
      <c r="M10" s="11" t="s">
        <v>35</v>
      </c>
      <c r="N10" s="11" t="s">
        <v>24</v>
      </c>
      <c r="O10" s="4"/>
      <c r="P10" s="4"/>
      <c r="Q10" s="3"/>
      <c r="R10" s="3"/>
      <c r="S10" s="3"/>
    </row>
    <row r="11" spans="1:19" ht="45" x14ac:dyDescent="0.25">
      <c r="A11" s="18" t="s">
        <v>44</v>
      </c>
      <c r="B11" s="43" t="s">
        <v>50</v>
      </c>
      <c r="C11" s="43"/>
      <c r="D11" s="2">
        <v>24</v>
      </c>
      <c r="E11" s="2">
        <v>24</v>
      </c>
      <c r="F11" s="2">
        <v>24</v>
      </c>
      <c r="G11" s="2">
        <v>24</v>
      </c>
      <c r="H11" s="2">
        <v>24</v>
      </c>
      <c r="I11" s="2">
        <v>24</v>
      </c>
      <c r="J11" s="2">
        <v>24</v>
      </c>
      <c r="K11" s="2">
        <v>24</v>
      </c>
      <c r="L11" s="2">
        <v>24</v>
      </c>
      <c r="M11" s="2">
        <v>24</v>
      </c>
      <c r="N11" s="2">
        <v>24</v>
      </c>
      <c r="O11" s="4"/>
      <c r="P11" s="3"/>
      <c r="Q11" s="3"/>
      <c r="R11" s="3"/>
      <c r="S11" s="3"/>
    </row>
    <row r="12" spans="1:19" x14ac:dyDescent="0.25">
      <c r="A12" s="44" t="s">
        <v>45</v>
      </c>
      <c r="B12" s="44"/>
      <c r="C12" s="44"/>
      <c r="D12" s="45">
        <v>5</v>
      </c>
      <c r="E12" s="46">
        <v>5.6</v>
      </c>
      <c r="F12" s="46">
        <v>7.2</v>
      </c>
      <c r="G12" s="46">
        <v>7.5</v>
      </c>
      <c r="H12" s="46">
        <v>7.4</v>
      </c>
      <c r="I12" s="46">
        <v>7.4</v>
      </c>
      <c r="J12" s="46">
        <v>7.2</v>
      </c>
      <c r="K12" s="46">
        <v>7.4</v>
      </c>
      <c r="L12" s="46">
        <v>7.3</v>
      </c>
      <c r="M12" s="46">
        <v>7.5</v>
      </c>
      <c r="N12" s="46">
        <v>7.4</v>
      </c>
      <c r="O12" s="3"/>
      <c r="P12" s="3"/>
      <c r="Q12" s="3"/>
      <c r="R12" s="3"/>
      <c r="S12" s="3"/>
    </row>
    <row r="13" spans="1:19" x14ac:dyDescent="0.25">
      <c r="A13" s="44" t="s">
        <v>12</v>
      </c>
      <c r="B13" s="44"/>
      <c r="C13" s="44"/>
      <c r="D13" s="46">
        <v>9.5000000000000001E-2</v>
      </c>
      <c r="E13" s="46">
        <v>9.1300000000000006E-2</v>
      </c>
      <c r="F13" s="46">
        <v>9.1300000000000006E-2</v>
      </c>
      <c r="G13" s="46">
        <v>9.5000000000000001E-2</v>
      </c>
      <c r="H13" s="46">
        <v>8.3000000000000004E-2</v>
      </c>
      <c r="I13" s="46">
        <v>8.5599999999999996E-2</v>
      </c>
      <c r="J13" s="46">
        <v>8.5599999999999996E-2</v>
      </c>
      <c r="K13" s="46">
        <v>8.5599999999999996E-2</v>
      </c>
      <c r="L13" s="46">
        <v>8.2500000000000004E-2</v>
      </c>
      <c r="M13" s="46">
        <v>7.2999999999999995E-2</v>
      </c>
      <c r="N13" s="46">
        <v>8.5599999999999996E-2</v>
      </c>
      <c r="O13" s="3"/>
      <c r="P13" s="3"/>
      <c r="Q13" s="3"/>
      <c r="R13" s="3"/>
      <c r="S13" s="3"/>
    </row>
    <row r="14" spans="1:19" x14ac:dyDescent="0.25">
      <c r="A14" s="20" t="s">
        <v>46</v>
      </c>
      <c r="B14" s="43" t="s">
        <v>51</v>
      </c>
      <c r="C14" s="43"/>
      <c r="D14" s="2">
        <v>25</v>
      </c>
      <c r="E14" s="2">
        <v>25</v>
      </c>
      <c r="F14" s="2">
        <v>25</v>
      </c>
      <c r="G14" s="2">
        <v>25</v>
      </c>
      <c r="H14" s="2">
        <v>25</v>
      </c>
      <c r="I14" s="2">
        <v>25</v>
      </c>
      <c r="J14" s="2">
        <v>25</v>
      </c>
      <c r="K14" s="2">
        <v>25</v>
      </c>
      <c r="L14" s="2">
        <v>25</v>
      </c>
      <c r="M14" s="2">
        <v>25</v>
      </c>
      <c r="N14" s="2">
        <v>25</v>
      </c>
      <c r="O14" s="3"/>
      <c r="P14" s="3"/>
      <c r="Q14" s="3"/>
      <c r="R14" s="3"/>
      <c r="S14" s="3"/>
    </row>
    <row r="15" spans="1:19" ht="15.75" thickBo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3"/>
      <c r="P15" s="3"/>
      <c r="Q15" s="3"/>
      <c r="R15" s="3"/>
      <c r="S15" s="3"/>
    </row>
    <row r="16" spans="1:19" x14ac:dyDescent="0.25">
      <c r="A16" s="47" t="s">
        <v>52</v>
      </c>
      <c r="B16" s="22"/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3"/>
      <c r="P16" s="3"/>
      <c r="Q16" s="3"/>
      <c r="R16" s="3"/>
      <c r="S16" s="3"/>
    </row>
    <row r="17" spans="1:21" x14ac:dyDescent="0.25">
      <c r="A17" s="25"/>
      <c r="B17" s="26"/>
      <c r="C17" s="48" t="s">
        <v>10</v>
      </c>
      <c r="D17" s="49">
        <f t="shared" ref="D17:N17" si="0">((0.8*D11+($C$20*SQRT(24)/(D12/1000))))*D13</f>
        <v>7.2040592710489717</v>
      </c>
      <c r="E17" s="49">
        <f t="shared" si="0"/>
        <v>6.369495821868151</v>
      </c>
      <c r="F17" s="49">
        <f t="shared" si="0"/>
        <v>5.3435989725641173</v>
      </c>
      <c r="G17" s="49">
        <f t="shared" si="0"/>
        <v>5.4107061806993153</v>
      </c>
      <c r="H17" s="49">
        <f t="shared" si="0"/>
        <v>4.7695951600075723</v>
      </c>
      <c r="I17" s="49">
        <f t="shared" si="0"/>
        <v>4.9190041650198575</v>
      </c>
      <c r="J17" s="49">
        <f t="shared" si="0"/>
        <v>5.0099898362704094</v>
      </c>
      <c r="K17" s="49">
        <f t="shared" si="0"/>
        <v>4.9190041650198575</v>
      </c>
      <c r="L17" s="49">
        <f t="shared" si="0"/>
        <v>4.7841073530031748</v>
      </c>
      <c r="M17" s="49">
        <f t="shared" si="0"/>
        <v>4.1577005388531578</v>
      </c>
      <c r="N17" s="50">
        <f t="shared" si="0"/>
        <v>4.9190041650198575</v>
      </c>
      <c r="O17" s="3"/>
      <c r="P17" s="3"/>
      <c r="Q17" s="3"/>
      <c r="R17" s="3"/>
      <c r="S17" s="3"/>
    </row>
    <row r="18" spans="1:21" x14ac:dyDescent="0.25">
      <c r="A18" s="51" t="s">
        <v>13</v>
      </c>
      <c r="B18" s="26"/>
      <c r="C18" s="29" t="s">
        <v>47</v>
      </c>
      <c r="D18" s="30">
        <f>D17+D$14</f>
        <v>32.204059271048969</v>
      </c>
      <c r="E18" s="30">
        <f t="shared" ref="E18:N18" si="1">E17+E14</f>
        <v>31.369495821868149</v>
      </c>
      <c r="F18" s="30">
        <f t="shared" si="1"/>
        <v>30.343598972564116</v>
      </c>
      <c r="G18" s="30">
        <f t="shared" si="1"/>
        <v>30.410706180699314</v>
      </c>
      <c r="H18" s="30">
        <f t="shared" si="1"/>
        <v>29.769595160007572</v>
      </c>
      <c r="I18" s="30">
        <f t="shared" si="1"/>
        <v>29.919004165019857</v>
      </c>
      <c r="J18" s="30">
        <f t="shared" si="1"/>
        <v>30.00998983627041</v>
      </c>
      <c r="K18" s="30">
        <f t="shared" si="1"/>
        <v>29.919004165019857</v>
      </c>
      <c r="L18" s="30">
        <f t="shared" si="1"/>
        <v>29.784107353003176</v>
      </c>
      <c r="M18" s="30">
        <f t="shared" si="1"/>
        <v>29.157700538853156</v>
      </c>
      <c r="N18" s="31">
        <f t="shared" si="1"/>
        <v>29.919004165019857</v>
      </c>
      <c r="O18" s="3"/>
      <c r="P18" s="3"/>
      <c r="Q18" s="3"/>
      <c r="R18" s="3"/>
      <c r="S18" s="3"/>
    </row>
    <row r="19" spans="1:21" x14ac:dyDescent="0.25">
      <c r="A19" s="25"/>
      <c r="B19" s="26"/>
      <c r="C19" s="26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3"/>
      <c r="P19" s="3"/>
      <c r="Q19" s="3"/>
      <c r="R19" s="3"/>
      <c r="S19" s="3"/>
    </row>
    <row r="20" spans="1:21" x14ac:dyDescent="0.25">
      <c r="A20" s="25"/>
      <c r="B20" s="26"/>
      <c r="C20" s="34">
        <v>5.7799999999999997E-2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  <c r="O20" s="3"/>
      <c r="P20" s="3"/>
      <c r="Q20" s="3"/>
      <c r="R20" s="3"/>
      <c r="S20" s="3"/>
    </row>
    <row r="21" spans="1:21" ht="15.75" thickBot="1" x14ac:dyDescent="0.3">
      <c r="A21" s="35"/>
      <c r="B21" s="36"/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3"/>
      <c r="P21" s="3"/>
      <c r="Q21" s="3"/>
      <c r="R21" s="3"/>
      <c r="S21" s="3"/>
    </row>
    <row r="22" spans="1:21" ht="15.75" thickBo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3"/>
      <c r="P22" s="3"/>
      <c r="Q22" s="3"/>
      <c r="R22" s="3"/>
      <c r="S22" s="3"/>
    </row>
    <row r="23" spans="1:21" x14ac:dyDescent="0.25">
      <c r="A23" s="47" t="s">
        <v>53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39"/>
      <c r="O23" s="3"/>
      <c r="P23" s="3"/>
      <c r="Q23" s="4"/>
      <c r="R23" s="3"/>
      <c r="S23" s="3"/>
      <c r="T23" s="1"/>
      <c r="U23" s="1"/>
    </row>
    <row r="24" spans="1:21" x14ac:dyDescent="0.25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41"/>
      <c r="O24" s="3"/>
      <c r="P24" s="3"/>
      <c r="Q24" s="4"/>
      <c r="R24" s="3"/>
      <c r="S24" s="3"/>
    </row>
    <row r="25" spans="1:21" x14ac:dyDescent="0.25">
      <c r="A25" s="51" t="s">
        <v>14</v>
      </c>
      <c r="B25" s="26"/>
      <c r="C25" s="48" t="s">
        <v>10</v>
      </c>
      <c r="D25" s="49">
        <f>((0.8*D$11+($C$27*SQRT(24)/(D$12/1000))))*D$13</f>
        <v>9.0098231094287318</v>
      </c>
      <c r="E25" s="49">
        <f t="shared" ref="E25:N25" si="2">((0.8*E$11+($C$27*SQRT(24)/(E$12/1000))))*E$13</f>
        <v>7.9189905440868715</v>
      </c>
      <c r="F25" s="49">
        <f t="shared" si="2"/>
        <v>6.5487615342897891</v>
      </c>
      <c r="G25" s="49">
        <f t="shared" si="2"/>
        <v>6.6145487396191545</v>
      </c>
      <c r="H25" s="49">
        <f t="shared" si="2"/>
        <v>5.83558661509662</v>
      </c>
      <c r="I25" s="49">
        <f t="shared" si="2"/>
        <v>6.0183881235213326</v>
      </c>
      <c r="J25" s="49">
        <f t="shared" si="2"/>
        <v>6.1399122380635909</v>
      </c>
      <c r="K25" s="49">
        <f t="shared" si="2"/>
        <v>6.0183881235213326</v>
      </c>
      <c r="L25" s="49">
        <f t="shared" si="2"/>
        <v>5.8581918278865928</v>
      </c>
      <c r="M25" s="49">
        <f t="shared" si="2"/>
        <v>5.082758505181034</v>
      </c>
      <c r="N25" s="50">
        <f t="shared" si="2"/>
        <v>6.0183881235213326</v>
      </c>
      <c r="O25" s="3"/>
      <c r="P25" s="3"/>
      <c r="Q25" s="4"/>
      <c r="R25" s="3"/>
      <c r="S25" s="3"/>
    </row>
    <row r="26" spans="1:21" x14ac:dyDescent="0.25">
      <c r="A26" s="25"/>
      <c r="B26" s="26"/>
      <c r="C26" s="29" t="s">
        <v>47</v>
      </c>
      <c r="D26" s="30">
        <f>D25+D$14</f>
        <v>34.00982310942873</v>
      </c>
      <c r="E26" s="30">
        <f t="shared" ref="E26:N26" si="3">E25+E$14</f>
        <v>32.918990544086874</v>
      </c>
      <c r="F26" s="30">
        <f t="shared" si="3"/>
        <v>31.548761534289788</v>
      </c>
      <c r="G26" s="30">
        <f t="shared" si="3"/>
        <v>31.614548739619153</v>
      </c>
      <c r="H26" s="30">
        <f t="shared" si="3"/>
        <v>30.83558661509662</v>
      </c>
      <c r="I26" s="30">
        <f t="shared" si="3"/>
        <v>31.018388123521333</v>
      </c>
      <c r="J26" s="30">
        <f t="shared" si="3"/>
        <v>31.139912238063591</v>
      </c>
      <c r="K26" s="30">
        <f t="shared" si="3"/>
        <v>31.018388123521333</v>
      </c>
      <c r="L26" s="30">
        <f t="shared" si="3"/>
        <v>30.858191827886593</v>
      </c>
      <c r="M26" s="30">
        <f t="shared" si="3"/>
        <v>30.082758505181033</v>
      </c>
      <c r="N26" s="31">
        <f t="shared" si="3"/>
        <v>31.018388123521333</v>
      </c>
      <c r="O26" s="3"/>
      <c r="P26" s="3"/>
      <c r="Q26" s="3"/>
      <c r="R26" s="3"/>
      <c r="S26" s="3"/>
    </row>
    <row r="27" spans="1:21" x14ac:dyDescent="0.25">
      <c r="A27" s="25"/>
      <c r="B27" s="26"/>
      <c r="C27" s="34">
        <v>7.7200000000000005E-2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41"/>
      <c r="O27" s="3"/>
      <c r="P27" s="3"/>
      <c r="Q27" s="3"/>
      <c r="R27" s="3"/>
      <c r="S27" s="3"/>
    </row>
    <row r="28" spans="1:21" ht="15.75" thickBot="1" x14ac:dyDescent="0.3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42"/>
      <c r="O28" s="3"/>
      <c r="P28" s="3"/>
      <c r="Q28" s="3"/>
      <c r="R28" s="3"/>
      <c r="S28" s="3"/>
    </row>
    <row r="29" spans="1:21" ht="15.75" thickBo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3"/>
      <c r="P29" s="3"/>
      <c r="Q29" s="3"/>
      <c r="R29" s="3"/>
      <c r="S29" s="3"/>
    </row>
    <row r="30" spans="1:21" x14ac:dyDescent="0.25">
      <c r="A30" s="47" t="s">
        <v>54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39"/>
      <c r="O30" s="3"/>
      <c r="P30" s="3"/>
      <c r="Q30" s="3"/>
      <c r="R30" s="3"/>
      <c r="S30" s="3"/>
    </row>
    <row r="31" spans="1:21" x14ac:dyDescent="0.2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41"/>
      <c r="O31" s="3"/>
      <c r="P31" s="3"/>
      <c r="Q31" s="3"/>
      <c r="R31" s="3"/>
      <c r="S31" s="3"/>
    </row>
    <row r="32" spans="1:21" x14ac:dyDescent="0.25">
      <c r="A32" s="51" t="s">
        <v>15</v>
      </c>
      <c r="B32" s="26"/>
      <c r="C32" s="48" t="s">
        <v>10</v>
      </c>
      <c r="D32" s="49">
        <f>((0.8*D$11+($C$34*SQRT(24)/(D$12/1000))))*D$13</f>
        <v>12.993673227091289</v>
      </c>
      <c r="E32" s="49">
        <f t="shared" ref="E32:N32" si="4">((0.8*E$11+($C$34*SQRT(24)/(E$12/1000))))*E$13</f>
        <v>11.337463436404464</v>
      </c>
      <c r="F32" s="49">
        <f t="shared" si="4"/>
        <v>9.2075737838701386</v>
      </c>
      <c r="G32" s="49">
        <f t="shared" si="4"/>
        <v>9.2704488180608617</v>
      </c>
      <c r="H32" s="49">
        <f t="shared" si="4"/>
        <v>8.1873615778703925</v>
      </c>
      <c r="I32" s="49">
        <f t="shared" si="4"/>
        <v>8.4438331453699451</v>
      </c>
      <c r="J32" s="49">
        <f t="shared" si="4"/>
        <v>8.632730732741333</v>
      </c>
      <c r="K32" s="49">
        <f t="shared" si="4"/>
        <v>8.4438331453699451</v>
      </c>
      <c r="L32" s="49">
        <f t="shared" si="4"/>
        <v>8.2278214941242354</v>
      </c>
      <c r="M32" s="49">
        <f t="shared" si="4"/>
        <v>7.1236080391415033</v>
      </c>
      <c r="N32" s="50">
        <f t="shared" si="4"/>
        <v>8.4438331453699451</v>
      </c>
      <c r="O32" s="3"/>
      <c r="P32" s="3"/>
      <c r="Q32" s="3"/>
      <c r="R32" s="3"/>
      <c r="S32" s="3"/>
    </row>
    <row r="33" spans="1:19" x14ac:dyDescent="0.25">
      <c r="A33" s="25"/>
      <c r="B33" s="26"/>
      <c r="C33" s="52" t="s">
        <v>47</v>
      </c>
      <c r="D33" s="30">
        <f>D32+D$14</f>
        <v>37.993673227091293</v>
      </c>
      <c r="E33" s="30">
        <f t="shared" ref="E33:N33" si="5">E32+E$14</f>
        <v>36.337463436404462</v>
      </c>
      <c r="F33" s="30">
        <f t="shared" si="5"/>
        <v>34.207573783870139</v>
      </c>
      <c r="G33" s="30">
        <f t="shared" si="5"/>
        <v>34.270448818060864</v>
      </c>
      <c r="H33" s="30">
        <f t="shared" si="5"/>
        <v>33.187361577870391</v>
      </c>
      <c r="I33" s="30">
        <f t="shared" si="5"/>
        <v>33.443833145369943</v>
      </c>
      <c r="J33" s="30">
        <f t="shared" si="5"/>
        <v>33.632730732741337</v>
      </c>
      <c r="K33" s="30">
        <f t="shared" si="5"/>
        <v>33.443833145369943</v>
      </c>
      <c r="L33" s="30">
        <f t="shared" si="5"/>
        <v>33.227821494124235</v>
      </c>
      <c r="M33" s="30">
        <f t="shared" si="5"/>
        <v>32.123608039141502</v>
      </c>
      <c r="N33" s="31">
        <f t="shared" si="5"/>
        <v>33.443833145369943</v>
      </c>
      <c r="O33" s="3"/>
      <c r="P33" s="3"/>
      <c r="Q33" s="3"/>
      <c r="R33" s="3"/>
      <c r="S33" s="3"/>
    </row>
    <row r="34" spans="1:19" x14ac:dyDescent="0.25">
      <c r="A34" s="25"/>
      <c r="B34" s="26"/>
      <c r="C34" s="34">
        <v>0.12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41"/>
      <c r="O34" s="3"/>
      <c r="P34" s="3"/>
      <c r="Q34" s="3"/>
      <c r="R34" s="3"/>
      <c r="S34" s="3"/>
    </row>
    <row r="35" spans="1:19" ht="15.75" thickBot="1" x14ac:dyDescent="0.3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42"/>
      <c r="O35" s="3"/>
      <c r="P35" s="3"/>
      <c r="Q35" s="3"/>
      <c r="R35" s="3"/>
      <c r="S35" s="3"/>
    </row>
    <row r="36" spans="1:19" ht="15.75" thickBo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3"/>
      <c r="P36" s="3"/>
      <c r="Q36" s="3"/>
      <c r="R36" s="3"/>
      <c r="S36" s="3"/>
    </row>
    <row r="37" spans="1:19" x14ac:dyDescent="0.25">
      <c r="A37" s="47" t="s">
        <v>55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9"/>
      <c r="O37" s="3"/>
      <c r="P37" s="3"/>
      <c r="Q37" s="3"/>
      <c r="R37" s="3"/>
      <c r="S37" s="3"/>
    </row>
    <row r="38" spans="1:19" x14ac:dyDescent="0.25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41"/>
      <c r="O38" s="3"/>
      <c r="P38" s="3"/>
      <c r="Q38" s="3"/>
      <c r="R38" s="3"/>
      <c r="S38" s="3"/>
    </row>
    <row r="39" spans="1:19" x14ac:dyDescent="0.25">
      <c r="A39" s="51" t="s">
        <v>16</v>
      </c>
      <c r="B39" s="26"/>
      <c r="C39" s="48" t="s">
        <v>10</v>
      </c>
      <c r="D39" s="49">
        <f>((0.8*D$11+($C$41*SQRT(24)/(D$12/1000))))*D$13</f>
        <v>26.955764760955404</v>
      </c>
      <c r="E39" s="49">
        <f t="shared" ref="E39:N39" si="6">((0.8*E$11+($C$41*SQRT(24)/(E$12/1000))))*E$13</f>
        <v>23.318092731910046</v>
      </c>
      <c r="F39" s="49">
        <f t="shared" si="6"/>
        <v>18.525841013707812</v>
      </c>
      <c r="G39" s="49">
        <f t="shared" si="6"/>
        <v>18.578509840636936</v>
      </c>
      <c r="H39" s="49">
        <f t="shared" si="6"/>
        <v>16.429563550208385</v>
      </c>
      <c r="I39" s="49">
        <f t="shared" si="6"/>
        <v>16.94422457708238</v>
      </c>
      <c r="J39" s="49">
        <f t="shared" si="6"/>
        <v>17.369244148667999</v>
      </c>
      <c r="K39" s="49">
        <f t="shared" si="6"/>
        <v>16.94422457708238</v>
      </c>
      <c r="L39" s="49">
        <f t="shared" si="6"/>
        <v>16.532598361779531</v>
      </c>
      <c r="M39" s="49">
        <f t="shared" si="6"/>
        <v>14.276118088068381</v>
      </c>
      <c r="N39" s="50">
        <f t="shared" si="6"/>
        <v>16.94422457708238</v>
      </c>
      <c r="O39" s="3"/>
      <c r="P39" s="3"/>
      <c r="Q39" s="3"/>
      <c r="R39" s="3"/>
      <c r="S39" s="3"/>
    </row>
    <row r="40" spans="1:19" x14ac:dyDescent="0.25">
      <c r="A40" s="25"/>
      <c r="B40" s="26"/>
      <c r="C40" s="52" t="s">
        <v>47</v>
      </c>
      <c r="D40" s="30">
        <f>D39+D$14</f>
        <v>51.955764760955404</v>
      </c>
      <c r="E40" s="30">
        <f t="shared" ref="E40:N40" si="7">E39+E$14</f>
        <v>48.318092731910042</v>
      </c>
      <c r="F40" s="30">
        <f t="shared" si="7"/>
        <v>43.525841013707812</v>
      </c>
      <c r="G40" s="30">
        <f t="shared" si="7"/>
        <v>43.57850984063694</v>
      </c>
      <c r="H40" s="30">
        <f t="shared" si="7"/>
        <v>41.429563550208385</v>
      </c>
      <c r="I40" s="30">
        <f t="shared" si="7"/>
        <v>41.94422457708238</v>
      </c>
      <c r="J40" s="30">
        <f t="shared" si="7"/>
        <v>42.369244148668002</v>
      </c>
      <c r="K40" s="30">
        <f t="shared" si="7"/>
        <v>41.94422457708238</v>
      </c>
      <c r="L40" s="30">
        <f t="shared" si="7"/>
        <v>41.532598361779534</v>
      </c>
      <c r="M40" s="30">
        <f t="shared" si="7"/>
        <v>39.27611808806838</v>
      </c>
      <c r="N40" s="31">
        <f t="shared" si="7"/>
        <v>41.94422457708238</v>
      </c>
      <c r="O40" s="3"/>
      <c r="P40" s="3"/>
      <c r="Q40" s="3"/>
      <c r="R40" s="3"/>
      <c r="S40" s="3"/>
    </row>
    <row r="41" spans="1:19" x14ac:dyDescent="0.25">
      <c r="A41" s="25"/>
      <c r="B41" s="26"/>
      <c r="C41" s="34">
        <v>0.27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41"/>
      <c r="O41" s="3"/>
      <c r="P41" s="3"/>
      <c r="Q41" s="3"/>
      <c r="R41" s="3"/>
      <c r="S41" s="3"/>
    </row>
    <row r="42" spans="1:19" ht="15.75" thickBot="1" x14ac:dyDescent="0.3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42"/>
      <c r="O42" s="3"/>
      <c r="P42" s="3"/>
      <c r="Q42" s="3"/>
      <c r="R42" s="3"/>
      <c r="S42" s="3"/>
    </row>
    <row r="43" spans="1:19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3"/>
      <c r="P43" s="3"/>
      <c r="Q43" s="3"/>
      <c r="R43" s="3"/>
      <c r="S43" s="3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3"/>
      <c r="P44" s="3"/>
      <c r="Q44" s="3"/>
      <c r="R44" s="3"/>
      <c r="S44" s="3"/>
    </row>
    <row r="45" spans="1:19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x14ac:dyDescent="0.25">
      <c r="O55" s="3"/>
      <c r="P55" s="3"/>
      <c r="Q55" s="3"/>
      <c r="R55" s="3"/>
      <c r="S55" s="3"/>
    </row>
  </sheetData>
  <sheetProtection algorithmName="SHA-512" hashValue="brmChac6/sr5Mf/x66/tb+matuKMn4jNXNrjKh4WzGk3EmM3D6vvUcoCU5l8svFJV5xXxuKKTKcqzqFGnM8lqA==" saltValue="VoVqasRGhA0vRjak2eOvUg==" spinCount="100000" sheet="1" objects="1" scenarios="1"/>
  <mergeCells count="2">
    <mergeCell ref="B11:C11"/>
    <mergeCell ref="B14:C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5"/>
  <sheetViews>
    <sheetView zoomScale="90" zoomScaleNormal="90" workbookViewId="0">
      <selection activeCell="D10" sqref="D10"/>
    </sheetView>
  </sheetViews>
  <sheetFormatPr defaultRowHeight="15" x14ac:dyDescent="0.25"/>
  <cols>
    <col min="1" max="1" width="33.140625" customWidth="1"/>
    <col min="2" max="2" width="26.5703125" customWidth="1"/>
    <col min="3" max="3" width="20.28515625" customWidth="1"/>
    <col min="4" max="4" width="22.5703125" customWidth="1"/>
    <col min="5" max="5" width="21.5703125" customWidth="1"/>
    <col min="6" max="6" width="19.140625" bestFit="1" customWidth="1"/>
    <col min="7" max="7" width="19.85546875" customWidth="1"/>
    <col min="8" max="8" width="21.7109375" bestFit="1" customWidth="1"/>
    <col min="9" max="9" width="20.140625" bestFit="1" customWidth="1"/>
    <col min="10" max="10" width="20" customWidth="1"/>
    <col min="11" max="11" width="20.140625" customWidth="1"/>
    <col min="12" max="12" width="20.28515625" customWidth="1"/>
    <col min="13" max="13" width="15.7109375" customWidth="1"/>
    <col min="14" max="14" width="20" customWidth="1"/>
  </cols>
  <sheetData>
    <row r="1" spans="1:19" s="8" customForma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9" s="8" customFormat="1" ht="26.25" x14ac:dyDescent="0.4">
      <c r="A2" s="9" t="s">
        <v>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s="8" customFormat="1" ht="6.7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s="8" customFormat="1" x14ac:dyDescent="0.25">
      <c r="A4" s="10" t="s">
        <v>11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s="8" customFormat="1" ht="7.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s="8" customFormat="1" x14ac:dyDescent="0.25">
      <c r="A6" s="10" t="s">
        <v>3</v>
      </c>
      <c r="B6" s="7"/>
      <c r="C6" s="7"/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1</v>
      </c>
      <c r="O6" s="7"/>
      <c r="P6" s="7"/>
      <c r="Q6" s="7"/>
      <c r="R6" s="7"/>
      <c r="S6" s="7"/>
    </row>
    <row r="7" spans="1:19" s="8" customFormat="1" ht="30" x14ac:dyDescent="0.25">
      <c r="A7" s="10" t="s">
        <v>0</v>
      </c>
      <c r="B7" s="7"/>
      <c r="C7" s="7"/>
      <c r="D7" s="12" t="s">
        <v>25</v>
      </c>
      <c r="E7" s="12" t="s">
        <v>26</v>
      </c>
      <c r="F7" s="12" t="s">
        <v>27</v>
      </c>
      <c r="G7" s="12" t="s">
        <v>28</v>
      </c>
      <c r="H7" s="12" t="s">
        <v>29</v>
      </c>
      <c r="I7" s="12" t="s">
        <v>30</v>
      </c>
      <c r="J7" s="12" t="s">
        <v>31</v>
      </c>
      <c r="K7" s="12" t="s">
        <v>32</v>
      </c>
      <c r="L7" s="12" t="s">
        <v>33</v>
      </c>
      <c r="M7" s="12" t="s">
        <v>33</v>
      </c>
      <c r="N7" s="12" t="s">
        <v>34</v>
      </c>
      <c r="O7" s="7"/>
      <c r="P7" s="7"/>
      <c r="Q7" s="7"/>
      <c r="R7" s="7"/>
      <c r="S7" s="7"/>
    </row>
    <row r="8" spans="1:19" s="16" customFormat="1" x14ac:dyDescent="0.25">
      <c r="A8" s="13" t="s">
        <v>61</v>
      </c>
      <c r="B8" s="14"/>
      <c r="C8" s="14"/>
      <c r="D8" s="15">
        <v>883201262</v>
      </c>
      <c r="E8" s="15">
        <v>883201204</v>
      </c>
      <c r="F8" s="15">
        <v>883201181</v>
      </c>
      <c r="G8" s="15">
        <v>883201165</v>
      </c>
      <c r="H8" s="15"/>
      <c r="I8" s="15">
        <v>883201194</v>
      </c>
      <c r="J8" s="15">
        <v>810000639</v>
      </c>
      <c r="K8" s="15"/>
      <c r="L8" s="15">
        <v>5483508470</v>
      </c>
      <c r="M8" s="15"/>
      <c r="N8" s="15">
        <v>810000725</v>
      </c>
      <c r="O8" s="14"/>
      <c r="P8" s="14"/>
      <c r="Q8" s="14"/>
      <c r="R8" s="14"/>
      <c r="S8" s="14"/>
    </row>
    <row r="9" spans="1:19" s="16" customFormat="1" x14ac:dyDescent="0.25">
      <c r="A9" s="13" t="s">
        <v>61</v>
      </c>
      <c r="B9" s="14"/>
      <c r="C9" s="14"/>
      <c r="D9" s="15"/>
      <c r="E9" s="15">
        <v>883201217</v>
      </c>
      <c r="F9" s="15"/>
      <c r="G9" s="15">
        <v>883201233</v>
      </c>
      <c r="H9" s="15"/>
      <c r="I9" s="15"/>
      <c r="J9" s="15">
        <v>883201152</v>
      </c>
      <c r="K9" s="15"/>
      <c r="L9" s="15"/>
      <c r="M9" s="15"/>
      <c r="N9" s="15"/>
      <c r="O9" s="14"/>
      <c r="P9" s="14"/>
      <c r="Q9" s="14"/>
      <c r="R9" s="14"/>
      <c r="S9" s="14"/>
    </row>
    <row r="10" spans="1:19" s="8" customFormat="1" ht="45" x14ac:dyDescent="0.25">
      <c r="A10" s="10" t="s">
        <v>2</v>
      </c>
      <c r="B10" s="7"/>
      <c r="C10" s="7"/>
      <c r="D10" s="12" t="s">
        <v>17</v>
      </c>
      <c r="E10" s="12" t="s">
        <v>37</v>
      </c>
      <c r="F10" s="11" t="s">
        <v>18</v>
      </c>
      <c r="G10" s="12" t="s">
        <v>19</v>
      </c>
      <c r="H10" s="11" t="s">
        <v>20</v>
      </c>
      <c r="I10" s="11" t="s">
        <v>21</v>
      </c>
      <c r="J10" s="12" t="s">
        <v>36</v>
      </c>
      <c r="K10" s="11" t="s">
        <v>22</v>
      </c>
      <c r="L10" s="11" t="s">
        <v>23</v>
      </c>
      <c r="M10" s="11" t="s">
        <v>35</v>
      </c>
      <c r="N10" s="11" t="s">
        <v>24</v>
      </c>
      <c r="O10" s="17"/>
      <c r="P10" s="17"/>
      <c r="Q10" s="7"/>
      <c r="R10" s="7"/>
      <c r="S10" s="7"/>
    </row>
    <row r="11" spans="1:19" ht="45" x14ac:dyDescent="0.25">
      <c r="A11" s="18" t="s">
        <v>60</v>
      </c>
      <c r="B11" s="43" t="s">
        <v>39</v>
      </c>
      <c r="C11" s="43"/>
      <c r="D11" s="2">
        <v>24</v>
      </c>
      <c r="E11" s="2">
        <v>24</v>
      </c>
      <c r="F11" s="2">
        <v>24</v>
      </c>
      <c r="G11" s="2">
        <v>24</v>
      </c>
      <c r="H11" s="2">
        <v>24</v>
      </c>
      <c r="I11" s="2">
        <v>24</v>
      </c>
      <c r="J11" s="2">
        <v>24</v>
      </c>
      <c r="K11" s="2">
        <v>24</v>
      </c>
      <c r="L11" s="2">
        <v>24</v>
      </c>
      <c r="M11" s="2">
        <v>24</v>
      </c>
      <c r="N11" s="2">
        <v>24</v>
      </c>
      <c r="O11" s="4"/>
      <c r="P11" s="3"/>
      <c r="Q11" s="3"/>
      <c r="R11" s="3"/>
      <c r="S11" s="3"/>
    </row>
    <row r="12" spans="1:19" s="8" customFormat="1" x14ac:dyDescent="0.25">
      <c r="A12" s="7" t="s">
        <v>4</v>
      </c>
      <c r="B12" s="7"/>
      <c r="C12" s="7"/>
      <c r="D12" s="19">
        <v>5</v>
      </c>
      <c r="E12" s="17">
        <v>5.6</v>
      </c>
      <c r="F12" s="17">
        <v>7.2</v>
      </c>
      <c r="G12" s="17">
        <v>7.5</v>
      </c>
      <c r="H12" s="17">
        <v>7.4</v>
      </c>
      <c r="I12" s="17">
        <v>7.4</v>
      </c>
      <c r="J12" s="17">
        <v>7.2</v>
      </c>
      <c r="K12" s="17">
        <v>7.4</v>
      </c>
      <c r="L12" s="17">
        <v>7.3</v>
      </c>
      <c r="M12" s="17">
        <v>7.5</v>
      </c>
      <c r="N12" s="17">
        <v>7.4</v>
      </c>
      <c r="O12" s="7"/>
      <c r="P12" s="7"/>
      <c r="Q12" s="7"/>
      <c r="R12" s="7"/>
      <c r="S12" s="7"/>
    </row>
    <row r="13" spans="1:19" s="8" customFormat="1" x14ac:dyDescent="0.25">
      <c r="A13" s="7" t="s">
        <v>5</v>
      </c>
      <c r="B13" s="7"/>
      <c r="C13" s="7"/>
      <c r="D13" s="17">
        <v>9.5000000000000001E-2</v>
      </c>
      <c r="E13" s="17">
        <v>9.1300000000000006E-2</v>
      </c>
      <c r="F13" s="17">
        <v>9.1300000000000006E-2</v>
      </c>
      <c r="G13" s="17">
        <v>9.5000000000000001E-2</v>
      </c>
      <c r="H13" s="17">
        <v>8.3000000000000004E-2</v>
      </c>
      <c r="I13" s="17">
        <v>8.5599999999999996E-2</v>
      </c>
      <c r="J13" s="17">
        <v>8.5599999999999996E-2</v>
      </c>
      <c r="K13" s="17">
        <v>8.5599999999999996E-2</v>
      </c>
      <c r="L13" s="17">
        <v>8.2500000000000004E-2</v>
      </c>
      <c r="M13" s="17">
        <v>7.2999999999999995E-2</v>
      </c>
      <c r="N13" s="17">
        <v>8.5599999999999996E-2</v>
      </c>
      <c r="O13" s="7"/>
      <c r="P13" s="7"/>
      <c r="Q13" s="7"/>
      <c r="R13" s="7"/>
      <c r="S13" s="7"/>
    </row>
    <row r="14" spans="1:19" x14ac:dyDescent="0.25">
      <c r="A14" s="20" t="s">
        <v>48</v>
      </c>
      <c r="B14" s="43" t="s">
        <v>38</v>
      </c>
      <c r="C14" s="43"/>
      <c r="D14" s="2">
        <v>25</v>
      </c>
      <c r="E14" s="2">
        <v>25</v>
      </c>
      <c r="F14" s="2">
        <v>25</v>
      </c>
      <c r="G14" s="2">
        <v>25</v>
      </c>
      <c r="H14" s="2">
        <v>25</v>
      </c>
      <c r="I14" s="2">
        <v>25</v>
      </c>
      <c r="J14" s="2">
        <v>25</v>
      </c>
      <c r="K14" s="2">
        <v>25</v>
      </c>
      <c r="L14" s="2">
        <v>25</v>
      </c>
      <c r="M14" s="2">
        <v>25</v>
      </c>
      <c r="N14" s="2">
        <v>25</v>
      </c>
      <c r="O14" s="3"/>
      <c r="P14" s="3"/>
      <c r="Q14" s="3"/>
      <c r="R14" s="3"/>
      <c r="S14" s="3"/>
    </row>
    <row r="15" spans="1:19" s="8" customFormat="1" ht="15.75" thickBo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s="8" customFormat="1" x14ac:dyDescent="0.25">
      <c r="A16" s="21" t="s">
        <v>56</v>
      </c>
      <c r="B16" s="22"/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7"/>
      <c r="P16" s="7"/>
      <c r="Q16" s="7"/>
      <c r="R16" s="7"/>
      <c r="S16" s="7"/>
    </row>
    <row r="17" spans="1:21" s="8" customFormat="1" x14ac:dyDescent="0.25">
      <c r="A17" s="25"/>
      <c r="B17" s="26"/>
      <c r="C17" s="26" t="s">
        <v>10</v>
      </c>
      <c r="D17" s="27">
        <f t="shared" ref="D17:N17" si="0">((0.8*D11+($C$20*SQRT(24)/(D12/1000))))*D13</f>
        <v>7.2040592710489717</v>
      </c>
      <c r="E17" s="27">
        <f t="shared" si="0"/>
        <v>6.369495821868151</v>
      </c>
      <c r="F17" s="27">
        <f t="shared" si="0"/>
        <v>5.3435989725641173</v>
      </c>
      <c r="G17" s="27">
        <f t="shared" si="0"/>
        <v>5.4107061806993153</v>
      </c>
      <c r="H17" s="27">
        <f t="shared" si="0"/>
        <v>4.7695951600075723</v>
      </c>
      <c r="I17" s="27">
        <f t="shared" si="0"/>
        <v>4.9190041650198575</v>
      </c>
      <c r="J17" s="27">
        <f t="shared" si="0"/>
        <v>5.0099898362704094</v>
      </c>
      <c r="K17" s="27">
        <f t="shared" si="0"/>
        <v>4.9190041650198575</v>
      </c>
      <c r="L17" s="27">
        <f t="shared" si="0"/>
        <v>4.7841073530031748</v>
      </c>
      <c r="M17" s="27">
        <f t="shared" si="0"/>
        <v>4.1577005388531578</v>
      </c>
      <c r="N17" s="28">
        <f t="shared" si="0"/>
        <v>4.9190041650198575</v>
      </c>
      <c r="O17" s="7"/>
      <c r="P17" s="7"/>
      <c r="Q17" s="7"/>
      <c r="R17" s="7"/>
      <c r="S17" s="7"/>
    </row>
    <row r="18" spans="1:21" s="8" customFormat="1" x14ac:dyDescent="0.25">
      <c r="A18" s="25" t="s">
        <v>6</v>
      </c>
      <c r="B18" s="26"/>
      <c r="C18" s="29" t="s">
        <v>49</v>
      </c>
      <c r="D18" s="30">
        <f>D17+D$14</f>
        <v>32.204059271048969</v>
      </c>
      <c r="E18" s="30">
        <f t="shared" ref="E18:N18" si="1">E17+E14</f>
        <v>31.369495821868149</v>
      </c>
      <c r="F18" s="30">
        <f t="shared" si="1"/>
        <v>30.343598972564116</v>
      </c>
      <c r="G18" s="30">
        <f t="shared" si="1"/>
        <v>30.410706180699314</v>
      </c>
      <c r="H18" s="30">
        <f t="shared" si="1"/>
        <v>29.769595160007572</v>
      </c>
      <c r="I18" s="30">
        <f t="shared" si="1"/>
        <v>29.919004165019857</v>
      </c>
      <c r="J18" s="30">
        <f t="shared" si="1"/>
        <v>30.00998983627041</v>
      </c>
      <c r="K18" s="30">
        <f t="shared" si="1"/>
        <v>29.919004165019857</v>
      </c>
      <c r="L18" s="30">
        <f t="shared" si="1"/>
        <v>29.784107353003176</v>
      </c>
      <c r="M18" s="30">
        <f t="shared" si="1"/>
        <v>29.157700538853156</v>
      </c>
      <c r="N18" s="31">
        <f t="shared" si="1"/>
        <v>29.919004165019857</v>
      </c>
      <c r="O18" s="7"/>
      <c r="P18" s="7"/>
      <c r="Q18" s="7"/>
      <c r="R18" s="7"/>
      <c r="S18" s="7"/>
    </row>
    <row r="19" spans="1:21" s="8" customFormat="1" x14ac:dyDescent="0.25">
      <c r="A19" s="25"/>
      <c r="B19" s="26"/>
      <c r="C19" s="26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7"/>
      <c r="P19" s="7"/>
      <c r="Q19" s="7"/>
      <c r="R19" s="7"/>
      <c r="S19" s="7"/>
    </row>
    <row r="20" spans="1:21" s="8" customFormat="1" x14ac:dyDescent="0.25">
      <c r="A20" s="25"/>
      <c r="B20" s="26"/>
      <c r="C20" s="34">
        <v>5.7799999999999997E-2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  <c r="O20" s="7"/>
      <c r="P20" s="7"/>
      <c r="Q20" s="7"/>
      <c r="R20" s="7"/>
      <c r="S20" s="7"/>
    </row>
    <row r="21" spans="1:21" s="8" customFormat="1" ht="15.75" thickBot="1" x14ac:dyDescent="0.3">
      <c r="A21" s="35"/>
      <c r="B21" s="36"/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7"/>
      <c r="P21" s="7"/>
      <c r="Q21" s="7"/>
      <c r="R21" s="7"/>
      <c r="S21" s="7"/>
    </row>
    <row r="22" spans="1:21" s="8" customFormat="1" ht="15.75" thickBo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21" s="8" customFormat="1" x14ac:dyDescent="0.25">
      <c r="A23" s="21" t="s">
        <v>59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39"/>
      <c r="O23" s="7"/>
      <c r="P23" s="7"/>
      <c r="Q23" s="17"/>
      <c r="R23" s="7"/>
      <c r="S23" s="7"/>
      <c r="T23" s="40"/>
      <c r="U23" s="40"/>
    </row>
    <row r="24" spans="1:21" s="8" customFormat="1" x14ac:dyDescent="0.25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41"/>
      <c r="O24" s="7"/>
      <c r="P24" s="7"/>
      <c r="Q24" s="17"/>
      <c r="R24" s="7"/>
      <c r="S24" s="7"/>
    </row>
    <row r="25" spans="1:21" s="8" customFormat="1" x14ac:dyDescent="0.25">
      <c r="A25" s="25" t="s">
        <v>7</v>
      </c>
      <c r="B25" s="26"/>
      <c r="C25" s="26" t="s">
        <v>10</v>
      </c>
      <c r="D25" s="27">
        <f>((0.8*D$11+($C$27*SQRT(24)/(D$12/1000))))*D$13</f>
        <v>9.0098231094287318</v>
      </c>
      <c r="E25" s="27">
        <f t="shared" ref="E25:N25" si="2">((0.8*E$11+($C$27*SQRT(24)/(E$12/1000))))*E$13</f>
        <v>7.9189905440868715</v>
      </c>
      <c r="F25" s="27">
        <f t="shared" si="2"/>
        <v>6.5487615342897891</v>
      </c>
      <c r="G25" s="27">
        <f t="shared" si="2"/>
        <v>6.6145487396191545</v>
      </c>
      <c r="H25" s="27">
        <f t="shared" si="2"/>
        <v>5.83558661509662</v>
      </c>
      <c r="I25" s="27">
        <f t="shared" si="2"/>
        <v>6.0183881235213326</v>
      </c>
      <c r="J25" s="27">
        <f t="shared" si="2"/>
        <v>6.1399122380635909</v>
      </c>
      <c r="K25" s="27">
        <f t="shared" si="2"/>
        <v>6.0183881235213326</v>
      </c>
      <c r="L25" s="27">
        <f t="shared" si="2"/>
        <v>5.8581918278865928</v>
      </c>
      <c r="M25" s="27">
        <f t="shared" si="2"/>
        <v>5.082758505181034</v>
      </c>
      <c r="N25" s="28">
        <f t="shared" si="2"/>
        <v>6.0183881235213326</v>
      </c>
      <c r="O25" s="7"/>
      <c r="P25" s="7"/>
      <c r="Q25" s="17"/>
      <c r="R25" s="7"/>
      <c r="S25" s="7"/>
    </row>
    <row r="26" spans="1:21" s="8" customFormat="1" x14ac:dyDescent="0.25">
      <c r="A26" s="25"/>
      <c r="B26" s="26"/>
      <c r="C26" s="29" t="s">
        <v>49</v>
      </c>
      <c r="D26" s="30">
        <f>D25+D$14</f>
        <v>34.00982310942873</v>
      </c>
      <c r="E26" s="30">
        <f t="shared" ref="E26:N26" si="3">E25+E$14</f>
        <v>32.918990544086874</v>
      </c>
      <c r="F26" s="30">
        <f t="shared" si="3"/>
        <v>31.548761534289788</v>
      </c>
      <c r="G26" s="30">
        <f t="shared" si="3"/>
        <v>31.614548739619153</v>
      </c>
      <c r="H26" s="30">
        <f t="shared" si="3"/>
        <v>30.83558661509662</v>
      </c>
      <c r="I26" s="30">
        <f t="shared" si="3"/>
        <v>31.018388123521333</v>
      </c>
      <c r="J26" s="30">
        <f t="shared" si="3"/>
        <v>31.139912238063591</v>
      </c>
      <c r="K26" s="30">
        <f t="shared" si="3"/>
        <v>31.018388123521333</v>
      </c>
      <c r="L26" s="30">
        <f t="shared" si="3"/>
        <v>30.858191827886593</v>
      </c>
      <c r="M26" s="30">
        <f t="shared" si="3"/>
        <v>30.082758505181033</v>
      </c>
      <c r="N26" s="31">
        <f t="shared" si="3"/>
        <v>31.018388123521333</v>
      </c>
      <c r="O26" s="7"/>
      <c r="P26" s="7"/>
      <c r="Q26" s="7"/>
      <c r="R26" s="7"/>
      <c r="S26" s="7"/>
    </row>
    <row r="27" spans="1:21" s="8" customFormat="1" x14ac:dyDescent="0.25">
      <c r="A27" s="25"/>
      <c r="B27" s="26"/>
      <c r="C27" s="34">
        <v>7.7200000000000005E-2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41"/>
      <c r="O27" s="7"/>
      <c r="P27" s="7"/>
      <c r="Q27" s="7"/>
      <c r="R27" s="7"/>
      <c r="S27" s="7"/>
    </row>
    <row r="28" spans="1:21" s="8" customFormat="1" ht="15.75" thickBot="1" x14ac:dyDescent="0.3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42"/>
      <c r="O28" s="7"/>
      <c r="P28" s="7"/>
      <c r="Q28" s="7"/>
      <c r="R28" s="7"/>
      <c r="S28" s="7"/>
    </row>
    <row r="29" spans="1:21" s="8" customFormat="1" ht="15.75" thickBo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21" s="8" customFormat="1" x14ac:dyDescent="0.25">
      <c r="A30" s="21" t="s">
        <v>58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39"/>
      <c r="O30" s="7"/>
      <c r="P30" s="7"/>
      <c r="Q30" s="7"/>
      <c r="R30" s="7"/>
      <c r="S30" s="7"/>
    </row>
    <row r="31" spans="1:21" s="8" customFormat="1" x14ac:dyDescent="0.2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41"/>
      <c r="O31" s="7"/>
      <c r="P31" s="7"/>
      <c r="Q31" s="7"/>
      <c r="R31" s="7"/>
      <c r="S31" s="7"/>
    </row>
    <row r="32" spans="1:21" s="8" customFormat="1" x14ac:dyDescent="0.25">
      <c r="A32" s="25" t="s">
        <v>8</v>
      </c>
      <c r="B32" s="26"/>
      <c r="C32" s="26" t="s">
        <v>10</v>
      </c>
      <c r="D32" s="27">
        <f>((0.8*D$11+($C$34*SQRT(24)/(D$12/1000))))*D$13</f>
        <v>12.993673227091289</v>
      </c>
      <c r="E32" s="27">
        <f t="shared" ref="E32:N32" si="4">((0.8*E$11+($C$34*SQRT(24)/(E$12/1000))))*E$13</f>
        <v>11.337463436404464</v>
      </c>
      <c r="F32" s="27">
        <f t="shared" si="4"/>
        <v>9.2075737838701386</v>
      </c>
      <c r="G32" s="27">
        <f t="shared" si="4"/>
        <v>9.2704488180608617</v>
      </c>
      <c r="H32" s="27">
        <f t="shared" si="4"/>
        <v>8.1873615778703925</v>
      </c>
      <c r="I32" s="27">
        <f t="shared" si="4"/>
        <v>8.4438331453699451</v>
      </c>
      <c r="J32" s="27">
        <f t="shared" si="4"/>
        <v>8.632730732741333</v>
      </c>
      <c r="K32" s="27">
        <f t="shared" si="4"/>
        <v>8.4438331453699451</v>
      </c>
      <c r="L32" s="27">
        <f t="shared" si="4"/>
        <v>8.2278214941242354</v>
      </c>
      <c r="M32" s="27">
        <f t="shared" si="4"/>
        <v>7.1236080391415033</v>
      </c>
      <c r="N32" s="28">
        <f t="shared" si="4"/>
        <v>8.4438331453699451</v>
      </c>
      <c r="O32" s="7"/>
      <c r="P32" s="7"/>
      <c r="Q32" s="7"/>
      <c r="R32" s="7"/>
      <c r="S32" s="7"/>
    </row>
    <row r="33" spans="1:19" s="8" customFormat="1" x14ac:dyDescent="0.25">
      <c r="A33" s="25"/>
      <c r="B33" s="26"/>
      <c r="C33" s="29" t="s">
        <v>49</v>
      </c>
      <c r="D33" s="30">
        <f>D32+D$14</f>
        <v>37.993673227091293</v>
      </c>
      <c r="E33" s="30">
        <f t="shared" ref="E33:N33" si="5">E32+E$14</f>
        <v>36.337463436404462</v>
      </c>
      <c r="F33" s="30">
        <f t="shared" si="5"/>
        <v>34.207573783870139</v>
      </c>
      <c r="G33" s="30">
        <f t="shared" si="5"/>
        <v>34.270448818060864</v>
      </c>
      <c r="H33" s="30">
        <f t="shared" si="5"/>
        <v>33.187361577870391</v>
      </c>
      <c r="I33" s="30">
        <f t="shared" si="5"/>
        <v>33.443833145369943</v>
      </c>
      <c r="J33" s="30">
        <f t="shared" si="5"/>
        <v>33.632730732741337</v>
      </c>
      <c r="K33" s="30">
        <f t="shared" si="5"/>
        <v>33.443833145369943</v>
      </c>
      <c r="L33" s="30">
        <f t="shared" si="5"/>
        <v>33.227821494124235</v>
      </c>
      <c r="M33" s="30">
        <f t="shared" si="5"/>
        <v>32.123608039141502</v>
      </c>
      <c r="N33" s="31">
        <f t="shared" si="5"/>
        <v>33.443833145369943</v>
      </c>
      <c r="O33" s="7"/>
      <c r="P33" s="7"/>
      <c r="Q33" s="7"/>
      <c r="R33" s="7"/>
      <c r="S33" s="7"/>
    </row>
    <row r="34" spans="1:19" s="8" customFormat="1" x14ac:dyDescent="0.25">
      <c r="A34" s="25"/>
      <c r="B34" s="26"/>
      <c r="C34" s="34">
        <v>0.12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41"/>
      <c r="O34" s="7"/>
      <c r="P34" s="7"/>
      <c r="Q34" s="7"/>
      <c r="R34" s="7"/>
      <c r="S34" s="7"/>
    </row>
    <row r="35" spans="1:19" s="8" customFormat="1" ht="15.75" thickBot="1" x14ac:dyDescent="0.3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42"/>
      <c r="O35" s="7"/>
      <c r="P35" s="7"/>
      <c r="Q35" s="7"/>
      <c r="R35" s="7"/>
      <c r="S35" s="7"/>
    </row>
    <row r="36" spans="1:19" s="8" customFormat="1" ht="15.75" thickBo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s="8" customFormat="1" x14ac:dyDescent="0.25">
      <c r="A37" s="21" t="s">
        <v>57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9"/>
      <c r="O37" s="7"/>
      <c r="P37" s="7"/>
      <c r="Q37" s="7"/>
      <c r="R37" s="7"/>
      <c r="S37" s="7"/>
    </row>
    <row r="38" spans="1:19" s="8" customFormat="1" x14ac:dyDescent="0.25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41"/>
      <c r="O38" s="7"/>
      <c r="P38" s="7"/>
      <c r="Q38" s="7"/>
      <c r="R38" s="7"/>
      <c r="S38" s="7"/>
    </row>
    <row r="39" spans="1:19" s="8" customFormat="1" x14ac:dyDescent="0.25">
      <c r="A39" s="25" t="s">
        <v>9</v>
      </c>
      <c r="B39" s="26"/>
      <c r="C39" s="26" t="s">
        <v>10</v>
      </c>
      <c r="D39" s="27">
        <f>((0.8*D$11+($C$41*SQRT(24)/(D$12/1000))))*D$13</f>
        <v>26.955764760955404</v>
      </c>
      <c r="E39" s="27">
        <f t="shared" ref="E39:N39" si="6">((0.8*E$11+($C$41*SQRT(24)/(E$12/1000))))*E$13</f>
        <v>23.318092731910046</v>
      </c>
      <c r="F39" s="27">
        <f t="shared" si="6"/>
        <v>18.525841013707812</v>
      </c>
      <c r="G39" s="27">
        <f t="shared" si="6"/>
        <v>18.578509840636936</v>
      </c>
      <c r="H39" s="27">
        <f t="shared" si="6"/>
        <v>16.429563550208385</v>
      </c>
      <c r="I39" s="27">
        <f t="shared" si="6"/>
        <v>16.94422457708238</v>
      </c>
      <c r="J39" s="27">
        <f t="shared" si="6"/>
        <v>17.369244148667999</v>
      </c>
      <c r="K39" s="27">
        <f t="shared" si="6"/>
        <v>16.94422457708238</v>
      </c>
      <c r="L39" s="27">
        <f t="shared" si="6"/>
        <v>16.532598361779531</v>
      </c>
      <c r="M39" s="27">
        <f t="shared" si="6"/>
        <v>14.276118088068381</v>
      </c>
      <c r="N39" s="28">
        <f t="shared" si="6"/>
        <v>16.94422457708238</v>
      </c>
      <c r="O39" s="7"/>
      <c r="P39" s="7"/>
      <c r="Q39" s="7"/>
      <c r="R39" s="7"/>
      <c r="S39" s="7"/>
    </row>
    <row r="40" spans="1:19" s="8" customFormat="1" x14ac:dyDescent="0.25">
      <c r="A40" s="25"/>
      <c r="B40" s="26"/>
      <c r="C40" s="29" t="s">
        <v>49</v>
      </c>
      <c r="D40" s="30">
        <f>D39+D$14</f>
        <v>51.955764760955404</v>
      </c>
      <c r="E40" s="30">
        <f t="shared" ref="E40:N40" si="7">E39+E$14</f>
        <v>48.318092731910042</v>
      </c>
      <c r="F40" s="30">
        <f t="shared" si="7"/>
        <v>43.525841013707812</v>
      </c>
      <c r="G40" s="30">
        <f t="shared" si="7"/>
        <v>43.57850984063694</v>
      </c>
      <c r="H40" s="30">
        <f t="shared" si="7"/>
        <v>41.429563550208385</v>
      </c>
      <c r="I40" s="30">
        <f t="shared" si="7"/>
        <v>41.94422457708238</v>
      </c>
      <c r="J40" s="30">
        <f t="shared" si="7"/>
        <v>42.369244148668002</v>
      </c>
      <c r="K40" s="30">
        <f t="shared" si="7"/>
        <v>41.94422457708238</v>
      </c>
      <c r="L40" s="30">
        <f t="shared" si="7"/>
        <v>41.532598361779534</v>
      </c>
      <c r="M40" s="30">
        <f t="shared" si="7"/>
        <v>39.27611808806838</v>
      </c>
      <c r="N40" s="31">
        <f t="shared" si="7"/>
        <v>41.94422457708238</v>
      </c>
      <c r="O40" s="7"/>
      <c r="P40" s="7"/>
      <c r="Q40" s="7"/>
      <c r="R40" s="7"/>
      <c r="S40" s="7"/>
    </row>
    <row r="41" spans="1:19" s="8" customFormat="1" x14ac:dyDescent="0.25">
      <c r="A41" s="25"/>
      <c r="B41" s="26"/>
      <c r="C41" s="34">
        <v>0.27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41"/>
      <c r="O41" s="7"/>
      <c r="P41" s="7"/>
      <c r="Q41" s="7"/>
      <c r="R41" s="7"/>
      <c r="S41" s="7"/>
    </row>
    <row r="42" spans="1:19" s="8" customFormat="1" ht="15.75" thickBot="1" x14ac:dyDescent="0.3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42"/>
      <c r="O42" s="7"/>
      <c r="P42" s="7"/>
      <c r="Q42" s="7"/>
      <c r="R42" s="7"/>
      <c r="S42" s="7"/>
    </row>
    <row r="43" spans="1:19" s="8" customForma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19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x14ac:dyDescent="0.25">
      <c r="O55" s="3"/>
      <c r="P55" s="3"/>
      <c r="Q55" s="3"/>
      <c r="R55" s="3"/>
      <c r="S55" s="3"/>
    </row>
  </sheetData>
  <sheetProtection algorithmName="SHA-512" hashValue="Vq3OoGqfKTwfSY4h85k3t/3GHRiB2QJsR/YVzVSDQ5KoRpNgvknrdCo78Pe4rRiVmNv3zrT/Y0/mZBqcJSMkdg==" saltValue="cMVcOdtJqa/UG5DJzKZC0w==" spinCount="100000" sheet="1" objects="1" scenarios="1"/>
  <mergeCells count="2">
    <mergeCell ref="B14:C14"/>
    <mergeCell ref="B11:C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48A1891E83D144939001038F4A85E1" ma:contentTypeVersion="15" ma:contentTypeDescription="Opret et nyt dokument." ma:contentTypeScope="" ma:versionID="a91f3155c5938164d39efb9f13006660">
  <xsd:schema xmlns:xsd="http://www.w3.org/2001/XMLSchema" xmlns:xs="http://www.w3.org/2001/XMLSchema" xmlns:p="http://schemas.microsoft.com/office/2006/metadata/properties" xmlns:ns1="http://schemas.microsoft.com/sharepoint/v3" xmlns:ns2="24031d9a-1bfb-4b83-9d7d-7081592c4993" xmlns:ns3="2c946da0-f631-4ea9-ade9-0762ed29f23e" targetNamespace="http://schemas.microsoft.com/office/2006/metadata/properties" ma:root="true" ma:fieldsID="a285af7885f71faf7af5aaf773aaee3c" ns1:_="" ns2:_="" ns3:_="">
    <xsd:import namespace="http://schemas.microsoft.com/sharepoint/v3"/>
    <xsd:import namespace="24031d9a-1bfb-4b83-9d7d-7081592c4993"/>
    <xsd:import namespace="2c946da0-f631-4ea9-ade9-0762ed29f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31d9a-1bfb-4b83-9d7d-7081592c4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415b02d8-10cf-43e8-afe7-4dd263b445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946da0-f631-4ea9-ade9-0762ed29f23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42499e2-a798-4e04-a8e3-e234e655d0f3}" ma:internalName="TaxCatchAll" ma:showField="CatchAllData" ma:web="2c946da0-f631-4ea9-ade9-0762ed29f2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BFF94B-66C6-42F0-A73A-BCD5D992E2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0FD16F-630F-461D-B06D-5A0710A2A0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031d9a-1bfb-4b83-9d7d-7081592c4993"/>
    <ds:schemaRef ds:uri="2c946da0-f631-4ea9-ade9-0762ed29f2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 sheet - DK</vt:lpstr>
      <vt:lpstr>Calculation sheet - 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Kjærholt Schmidt</dc:creator>
  <cp:lastModifiedBy>Louise Dupont Drejer</cp:lastModifiedBy>
  <dcterms:created xsi:type="dcterms:W3CDTF">2019-03-08T13:01:04Z</dcterms:created>
  <dcterms:modified xsi:type="dcterms:W3CDTF">2023-06-28T12:49:52Z</dcterms:modified>
</cp:coreProperties>
</file>